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Water and Sanitation\EditShare\wilsh@@na\Dry Period\NAUFAL\Fohdhoo\"/>
    </mc:Choice>
  </mc:AlternateContent>
  <bookViews>
    <workbookView xWindow="0" yWindow="90" windowWidth="28755" windowHeight="14370" activeTab="1"/>
  </bookViews>
  <sheets>
    <sheet name="Summary" sheetId="2" r:id="rId1"/>
    <sheet name="BoQ" sheetId="1" r:id="rId2"/>
  </sheets>
  <calcPr calcId="162913"/>
</workbook>
</file>

<file path=xl/calcChain.xml><?xml version="1.0" encoding="utf-8"?>
<calcChain xmlns="http://schemas.openxmlformats.org/spreadsheetml/2006/main">
  <c r="D66" i="1" l="1"/>
  <c r="D57" i="1"/>
  <c r="D56" i="1"/>
  <c r="D55" i="1"/>
  <c r="D54" i="1"/>
  <c r="D32" i="1"/>
  <c r="D33" i="1"/>
  <c r="D24" i="1"/>
  <c r="D23" i="1"/>
  <c r="D22" i="1"/>
  <c r="D62" i="1" l="1"/>
  <c r="D52" i="1"/>
  <c r="D51" i="1"/>
  <c r="D50" i="1"/>
  <c r="D49" i="1"/>
  <c r="D45" i="1"/>
  <c r="D30" i="1"/>
  <c r="D29" i="1"/>
  <c r="D19" i="1"/>
  <c r="D18" i="1"/>
  <c r="D17" i="1"/>
  <c r="D43" i="1" l="1"/>
</calcChain>
</file>

<file path=xl/sharedStrings.xml><?xml version="1.0" encoding="utf-8"?>
<sst xmlns="http://schemas.openxmlformats.org/spreadsheetml/2006/main" count="145" uniqueCount="69">
  <si>
    <t>No</t>
  </si>
  <si>
    <t>Item</t>
  </si>
  <si>
    <t>Unit</t>
  </si>
  <si>
    <t>Quantity</t>
  </si>
  <si>
    <t>Rate</t>
  </si>
  <si>
    <t>Amount</t>
  </si>
  <si>
    <t>Earth works</t>
  </si>
  <si>
    <t>LS</t>
  </si>
  <si>
    <t>m3</t>
  </si>
  <si>
    <t>m2</t>
  </si>
  <si>
    <t>Concrete works</t>
  </si>
  <si>
    <t>Masonary works</t>
  </si>
  <si>
    <t>m</t>
  </si>
  <si>
    <t>Plastering works</t>
  </si>
  <si>
    <t>Others</t>
  </si>
  <si>
    <t>Roofing works</t>
  </si>
  <si>
    <t>Lysaght roofing sheet for collection bay area. Rate shall include all necessary laps, fastening, fixtures and sealing of joints</t>
  </si>
  <si>
    <t>Timber rafters - 100 x 50mm. Rate shall include for all fixing and joints</t>
  </si>
  <si>
    <t>Timber battens - 50 x 38mm. Rate shall include for all fixing and joints.</t>
  </si>
  <si>
    <t>Preliminaries</t>
  </si>
  <si>
    <t>Site management cost including set up of tempory services for contractor's services as maybe ncessary</t>
  </si>
  <si>
    <t>Months</t>
  </si>
  <si>
    <t>Mobilization to site</t>
  </si>
  <si>
    <t>Setup sign board on site</t>
  </si>
  <si>
    <t>Clean up site upon completion of works</t>
  </si>
  <si>
    <t>Demobilization</t>
  </si>
  <si>
    <t>Bill of Quantities</t>
  </si>
  <si>
    <t>Bill No</t>
  </si>
  <si>
    <t>Site clearance</t>
  </si>
  <si>
    <t>Sub Total</t>
  </si>
  <si>
    <t>GST 6%</t>
  </si>
  <si>
    <t>GRAND TOTAL</t>
  </si>
  <si>
    <t>SUMMARY SHEET</t>
  </si>
  <si>
    <t>Structural steel works</t>
  </si>
  <si>
    <t>Plumbing works</t>
  </si>
  <si>
    <t xml:space="preserve">TOTAL </t>
  </si>
  <si>
    <t>Allow for all site clean up work including relocation of any existing material to waste yard of island</t>
  </si>
  <si>
    <t>Excavation work for perimeter foundation wall</t>
  </si>
  <si>
    <t>Excavation for pole footings</t>
  </si>
  <si>
    <t>Filling of foundation pad with soil</t>
  </si>
  <si>
    <t>Levelling of filled soil to cast slab</t>
  </si>
  <si>
    <t>Casting of concrete footings for shed columns</t>
  </si>
  <si>
    <t>Installation of gutter on both sides of roof</t>
  </si>
  <si>
    <t>nos</t>
  </si>
  <si>
    <t>Fixing 50mm G.I pipes betweek pipes at roof level to provide overall support</t>
  </si>
  <si>
    <t>Provide connection from gutter to collection rank. Rate shall include all necessary pipes, bends, fittings and valves and others as maybe required.</t>
  </si>
  <si>
    <t>PRELIMINARIES</t>
  </si>
  <si>
    <t>SITE CLEARANCE</t>
  </si>
  <si>
    <t>EARTH WORKS</t>
  </si>
  <si>
    <t>CONCRETE WORKS</t>
  </si>
  <si>
    <t>MASONRY WORKS</t>
  </si>
  <si>
    <t>PLASTERING WORKS</t>
  </si>
  <si>
    <t>ROOFING WORKS</t>
  </si>
  <si>
    <t>STRUCTURAL STEEL WORKS</t>
  </si>
  <si>
    <t>PLUMBING WORKS</t>
  </si>
  <si>
    <t>OTHERS</t>
  </si>
  <si>
    <t>1000mm high wall for perimeter foundation wall</t>
  </si>
  <si>
    <t>25mm plastering on perimeter foundation wall</t>
  </si>
  <si>
    <t>Fabricate and install roof supoprting frames made from 50mm G.I pipes. Rate shall include all cuts, welds and applying oxide coating on the welds</t>
  </si>
  <si>
    <t>Applying paint coating on all steel members including tar paint for surfaces below ground level</t>
  </si>
  <si>
    <t>Welding of studs to base of pipes</t>
  </si>
  <si>
    <t>Provide 5000 L tank to site and install as shown on drawing</t>
  </si>
  <si>
    <t>Provide 75mm downpipe for roof including fittings and valves</t>
  </si>
  <si>
    <t>Harbour site</t>
  </si>
  <si>
    <t>Setting up water tapping station as per drawing and detail given</t>
  </si>
  <si>
    <t>CONSTRUCTION OF RAIN WATER HARVESTING FACILITY - N. FOHDHOO</t>
  </si>
  <si>
    <t>CONSTRUCTION OF WATER COLLECTION FACILITY - N. FOHDHOO</t>
  </si>
  <si>
    <t>Former preschool site</t>
  </si>
  <si>
    <t>Casting of 75mm concrere screed over compacted sand. Rate shall include provision of damp proof membrane, provision of cover blocks and provision of reinforcement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</si>
</sst>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left" indent="1"/>
    </xf>
    <xf numFmtId="0" fontId="2" fillId="0" borderId="6" xfId="0" applyFont="1" applyBorder="1" applyAlignment="1">
      <alignment horizontal="center"/>
    </xf>
    <xf numFmtId="0" fontId="0" fillId="0" borderId="6" xfId="0" applyFont="1" applyBorder="1" applyAlignment="1">
      <alignment horizontal="left" wrapText="1" indent="1"/>
    </xf>
    <xf numFmtId="0" fontId="0" fillId="0" borderId="6" xfId="0" applyFont="1" applyBorder="1" applyAlignment="1">
      <alignment horizontal="center" vertical="center"/>
    </xf>
    <xf numFmtId="0" fontId="2" fillId="0" borderId="6" xfId="0" applyFont="1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left" wrapText="1" inden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 wrapText="1"/>
    </xf>
    <xf numFmtId="0" fontId="0" fillId="0" borderId="6" xfId="0" applyBorder="1" applyAlignment="1">
      <alignment horizontal="left" wrapText="1" indent="2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 applyAlignment="1"/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 indent="1"/>
    </xf>
    <xf numFmtId="0" fontId="0" fillId="0" borderId="10" xfId="0" applyBorder="1" applyAlignment="1">
      <alignment horizontal="center" vertical="center"/>
    </xf>
    <xf numFmtId="43" fontId="0" fillId="0" borderId="10" xfId="1" applyFont="1" applyBorder="1" applyAlignment="1">
      <alignment horizontal="center" vertical="center"/>
    </xf>
    <xf numFmtId="0" fontId="0" fillId="0" borderId="10" xfId="0" applyBorder="1"/>
    <xf numFmtId="0" fontId="2" fillId="0" borderId="10" xfId="0" applyFont="1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wrapText="1" indent="1"/>
    </xf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 wrapText="1" indent="2"/>
    </xf>
    <xf numFmtId="43" fontId="0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right"/>
    </xf>
    <xf numFmtId="43" fontId="2" fillId="0" borderId="4" xfId="1" applyFont="1" applyBorder="1" applyAlignment="1">
      <alignment horizontal="center"/>
    </xf>
    <xf numFmtId="43" fontId="1" fillId="0" borderId="6" xfId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43" fontId="1" fillId="0" borderId="5" xfId="1" applyFont="1" applyBorder="1" applyAlignment="1">
      <alignment horizontal="center"/>
    </xf>
    <xf numFmtId="43" fontId="1" fillId="0" borderId="6" xfId="1" applyFont="1" applyBorder="1"/>
    <xf numFmtId="43" fontId="1" fillId="0" borderId="10" xfId="1" applyFont="1" applyBorder="1"/>
    <xf numFmtId="43" fontId="1" fillId="0" borderId="9" xfId="1" applyFont="1" applyBorder="1"/>
    <xf numFmtId="43" fontId="1" fillId="0" borderId="5" xfId="1" applyFont="1" applyBorder="1"/>
    <xf numFmtId="43" fontId="1" fillId="0" borderId="11" xfId="1" applyFont="1" applyBorder="1"/>
    <xf numFmtId="43" fontId="1" fillId="0" borderId="0" xfId="1" applyFont="1"/>
    <xf numFmtId="43" fontId="2" fillId="0" borderId="0" xfId="0" applyNumberFormat="1" applyFont="1" applyBorder="1" applyAlignment="1">
      <alignment horizontal="center" vertical="center"/>
    </xf>
    <xf numFmtId="43" fontId="2" fillId="0" borderId="3" xfId="0" applyNumberFormat="1" applyFont="1" applyBorder="1" applyAlignment="1">
      <alignment horizontal="center" vertical="center"/>
    </xf>
    <xf numFmtId="43" fontId="2" fillId="0" borderId="3" xfId="0" applyNumberFormat="1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43" fontId="2" fillId="0" borderId="8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2" fillId="0" borderId="7" xfId="0" applyFont="1" applyFill="1" applyBorder="1" applyAlignment="1">
      <alignment horizontal="right" vertical="center"/>
    </xf>
    <xf numFmtId="43" fontId="0" fillId="0" borderId="7" xfId="0" applyNumberFormat="1" applyBorder="1" applyAlignment="1">
      <alignment vertical="center"/>
    </xf>
    <xf numFmtId="43" fontId="0" fillId="0" borderId="0" xfId="0" applyNumberFormat="1"/>
    <xf numFmtId="43" fontId="2" fillId="0" borderId="0" xfId="0" applyNumberFormat="1" applyFont="1"/>
    <xf numFmtId="0" fontId="5" fillId="0" borderId="6" xfId="0" applyFont="1" applyBorder="1" applyAlignment="1">
      <alignment horizontal="left" indent="1"/>
    </xf>
    <xf numFmtId="43" fontId="0" fillId="0" borderId="6" xfId="1" applyFont="1" applyBorder="1"/>
    <xf numFmtId="0" fontId="0" fillId="0" borderId="6" xfId="0" applyFont="1" applyBorder="1" applyAlignment="1">
      <alignment horizontal="left" wrapText="1" indent="2"/>
    </xf>
    <xf numFmtId="0" fontId="0" fillId="0" borderId="10" xfId="0" applyBorder="1" applyAlignment="1">
      <alignment horizontal="left" wrapText="1" indent="2"/>
    </xf>
    <xf numFmtId="0" fontId="0" fillId="0" borderId="6" xfId="0" applyBorder="1" applyAlignment="1">
      <alignment horizontal="left" vertical="center" wrapText="1" indent="2"/>
    </xf>
    <xf numFmtId="0" fontId="0" fillId="0" borderId="9" xfId="0" applyFont="1" applyBorder="1" applyAlignment="1">
      <alignment horizontal="left" wrapText="1" indent="2"/>
    </xf>
    <xf numFmtId="0" fontId="0" fillId="0" borderId="9" xfId="0" applyBorder="1" applyAlignment="1">
      <alignment horizontal="left" vertical="center" wrapText="1" indent="2"/>
    </xf>
    <xf numFmtId="0" fontId="2" fillId="0" borderId="9" xfId="0" applyFont="1" applyBorder="1" applyAlignment="1">
      <alignment horizontal="center" vertical="center"/>
    </xf>
    <xf numFmtId="43" fontId="0" fillId="0" borderId="6" xfId="1" applyFont="1" applyBorder="1" applyAlignment="1">
      <alignment vertical="center"/>
    </xf>
    <xf numFmtId="0" fontId="0" fillId="0" borderId="9" xfId="0" applyFont="1" applyBorder="1" applyAlignment="1">
      <alignment horizontal="left" vertical="center" wrapText="1" indent="2"/>
    </xf>
    <xf numFmtId="43" fontId="0" fillId="0" borderId="6" xfId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6" xfId="0" applyFont="1" applyBorder="1" applyAlignment="1">
      <alignment horizontal="left" vertical="center" wrapText="1" indent="2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zoomScale="115" zoomScaleNormal="115" workbookViewId="0">
      <selection activeCell="B2" sqref="B2:D2"/>
    </sheetView>
  </sheetViews>
  <sheetFormatPr defaultRowHeight="15" x14ac:dyDescent="0.25"/>
  <cols>
    <col min="1" max="1" width="2.42578125" customWidth="1"/>
    <col min="2" max="2" width="13.42578125" customWidth="1"/>
    <col min="3" max="3" width="34.7109375" customWidth="1"/>
    <col min="4" max="4" width="18.140625" customWidth="1"/>
  </cols>
  <sheetData>
    <row r="1" spans="2:4" s="29" customFormat="1" ht="15.75" x14ac:dyDescent="0.25">
      <c r="B1" s="30" t="s">
        <v>66</v>
      </c>
      <c r="C1" s="30"/>
      <c r="D1" s="30"/>
    </row>
    <row r="2" spans="2:4" s="29" customFormat="1" ht="15.75" x14ac:dyDescent="0.25">
      <c r="B2" s="85" t="s">
        <v>32</v>
      </c>
      <c r="C2" s="85"/>
      <c r="D2" s="85"/>
    </row>
    <row r="3" spans="2:4" x14ac:dyDescent="0.25">
      <c r="B3" s="4"/>
      <c r="C3" s="4"/>
      <c r="D3" s="4"/>
    </row>
    <row r="4" spans="2:4" s="3" customFormat="1" ht="23.25" customHeight="1" x14ac:dyDescent="0.25">
      <c r="B4" s="23" t="s">
        <v>27</v>
      </c>
      <c r="C4" s="23" t="s">
        <v>1</v>
      </c>
      <c r="D4" s="23" t="s">
        <v>5</v>
      </c>
    </row>
    <row r="5" spans="2:4" s="3" customFormat="1" ht="23.25" customHeight="1" x14ac:dyDescent="0.25">
      <c r="B5" s="21">
        <v>1</v>
      </c>
      <c r="C5" s="22" t="s">
        <v>19</v>
      </c>
      <c r="D5" s="58"/>
    </row>
    <row r="6" spans="2:4" s="3" customFormat="1" ht="23.25" customHeight="1" x14ac:dyDescent="0.25">
      <c r="B6" s="24">
        <v>2</v>
      </c>
      <c r="C6" s="25" t="s">
        <v>28</v>
      </c>
      <c r="D6" s="59"/>
    </row>
    <row r="7" spans="2:4" s="3" customFormat="1" ht="23.25" customHeight="1" x14ac:dyDescent="0.25">
      <c r="B7" s="24">
        <v>3</v>
      </c>
      <c r="C7" s="26" t="s">
        <v>6</v>
      </c>
      <c r="D7" s="60"/>
    </row>
    <row r="8" spans="2:4" s="3" customFormat="1" ht="23.25" customHeight="1" x14ac:dyDescent="0.25">
      <c r="B8" s="24">
        <v>4</v>
      </c>
      <c r="C8" s="27" t="s">
        <v>10</v>
      </c>
      <c r="D8" s="60"/>
    </row>
    <row r="9" spans="2:4" s="3" customFormat="1" ht="23.25" customHeight="1" x14ac:dyDescent="0.25">
      <c r="B9" s="24">
        <v>5</v>
      </c>
      <c r="C9" s="27" t="s">
        <v>11</v>
      </c>
      <c r="D9" s="60"/>
    </row>
    <row r="10" spans="2:4" s="3" customFormat="1" ht="23.25" customHeight="1" x14ac:dyDescent="0.25">
      <c r="B10" s="24">
        <v>6</v>
      </c>
      <c r="C10" s="27" t="s">
        <v>13</v>
      </c>
      <c r="D10" s="60"/>
    </row>
    <row r="11" spans="2:4" s="3" customFormat="1" ht="23.25" customHeight="1" x14ac:dyDescent="0.25">
      <c r="B11" s="24">
        <v>7</v>
      </c>
      <c r="C11" s="27" t="s">
        <v>15</v>
      </c>
      <c r="D11" s="60"/>
    </row>
    <row r="12" spans="2:4" s="3" customFormat="1" ht="23.25" customHeight="1" x14ac:dyDescent="0.25">
      <c r="B12" s="24">
        <v>8</v>
      </c>
      <c r="C12" s="27" t="s">
        <v>33</v>
      </c>
      <c r="D12" s="60"/>
    </row>
    <row r="13" spans="2:4" s="3" customFormat="1" ht="23.25" customHeight="1" x14ac:dyDescent="0.25">
      <c r="B13" s="24">
        <v>9</v>
      </c>
      <c r="C13" s="27" t="s">
        <v>34</v>
      </c>
      <c r="D13" s="60"/>
    </row>
    <row r="14" spans="2:4" s="3" customFormat="1" ht="23.25" customHeight="1" x14ac:dyDescent="0.25">
      <c r="B14" s="24">
        <v>10</v>
      </c>
      <c r="C14" s="27" t="s">
        <v>14</v>
      </c>
      <c r="D14" s="60"/>
    </row>
    <row r="15" spans="2:4" s="65" customFormat="1" ht="22.5" customHeight="1" x14ac:dyDescent="0.25">
      <c r="B15" s="64"/>
      <c r="C15" s="61" t="s">
        <v>29</v>
      </c>
      <c r="D15" s="62"/>
    </row>
    <row r="16" spans="2:4" s="67" customFormat="1" ht="21.75" customHeight="1" x14ac:dyDescent="0.25">
      <c r="B16" s="66"/>
      <c r="C16" s="63" t="s">
        <v>30</v>
      </c>
      <c r="D16" s="68"/>
    </row>
    <row r="17" spans="2:4" ht="9" customHeight="1" x14ac:dyDescent="0.25">
      <c r="C17" s="28"/>
    </row>
    <row r="18" spans="2:4" s="3" customFormat="1" ht="25.5" customHeight="1" thickBot="1" x14ac:dyDescent="0.3">
      <c r="B18" s="69"/>
      <c r="C18" s="70" t="s">
        <v>31</v>
      </c>
      <c r="D18" s="71"/>
    </row>
    <row r="22" spans="2:4" x14ac:dyDescent="0.25">
      <c r="D22" s="73"/>
    </row>
  </sheetData>
  <mergeCells count="1">
    <mergeCell ref="B2:D2"/>
  </mergeCells>
  <pageMargins left="0.25" right="0.25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abSelected="1" zoomScaleNormal="100" zoomScaleSheetLayoutView="115" zoomScalePageLayoutView="85" workbookViewId="0">
      <selection activeCell="D77" sqref="D77"/>
    </sheetView>
  </sheetViews>
  <sheetFormatPr defaultRowHeight="15" x14ac:dyDescent="0.25"/>
  <cols>
    <col min="2" max="2" width="36.5703125" customWidth="1"/>
    <col min="3" max="3" width="9.140625" style="1" customWidth="1"/>
    <col min="6" max="6" width="15" style="57" customWidth="1"/>
  </cols>
  <sheetData>
    <row r="1" spans="1:6" x14ac:dyDescent="0.25">
      <c r="A1" s="86" t="s">
        <v>65</v>
      </c>
      <c r="B1" s="86"/>
      <c r="C1" s="86"/>
      <c r="D1" s="86"/>
      <c r="E1" s="86"/>
      <c r="F1" s="86"/>
    </row>
    <row r="2" spans="1:6" x14ac:dyDescent="0.25">
      <c r="A2" s="86" t="s">
        <v>26</v>
      </c>
      <c r="B2" s="86"/>
      <c r="C2" s="86"/>
      <c r="D2" s="86"/>
      <c r="E2" s="86"/>
      <c r="F2" s="86"/>
    </row>
    <row r="3" spans="1:6" x14ac:dyDescent="0.25">
      <c r="A3" s="4"/>
      <c r="B3" s="4"/>
      <c r="C3" s="4"/>
      <c r="D3" s="4"/>
      <c r="E3" s="4"/>
      <c r="F3" s="50"/>
    </row>
    <row r="4" spans="1:6" s="2" customFormat="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48" t="s">
        <v>5</v>
      </c>
    </row>
    <row r="5" spans="1:6" s="2" customFormat="1" x14ac:dyDescent="0.25">
      <c r="A5" s="6">
        <v>1</v>
      </c>
      <c r="B5" s="7" t="s">
        <v>46</v>
      </c>
      <c r="C5" s="6"/>
      <c r="D5" s="6"/>
      <c r="E5" s="6"/>
      <c r="F5" s="51"/>
    </row>
    <row r="6" spans="1:6" s="2" customFormat="1" x14ac:dyDescent="0.25">
      <c r="A6" s="8">
        <v>1.1000000000000001</v>
      </c>
      <c r="B6" s="9" t="s">
        <v>22</v>
      </c>
      <c r="C6" s="8" t="s">
        <v>7</v>
      </c>
      <c r="D6" s="8">
        <v>1</v>
      </c>
      <c r="E6" s="10"/>
      <c r="F6" s="49"/>
    </row>
    <row r="7" spans="1:6" s="2" customFormat="1" ht="45.75" customHeight="1" x14ac:dyDescent="0.25">
      <c r="A7" s="12">
        <v>1.2</v>
      </c>
      <c r="B7" s="11" t="s">
        <v>20</v>
      </c>
      <c r="C7" s="12" t="s">
        <v>21</v>
      </c>
      <c r="D7" s="8"/>
      <c r="E7" s="10"/>
      <c r="F7" s="49"/>
    </row>
    <row r="8" spans="1:6" s="2" customFormat="1" x14ac:dyDescent="0.25">
      <c r="A8" s="8">
        <v>1.3</v>
      </c>
      <c r="B8" s="11" t="s">
        <v>23</v>
      </c>
      <c r="C8" s="8" t="s">
        <v>7</v>
      </c>
      <c r="D8" s="8">
        <v>1</v>
      </c>
      <c r="E8" s="10"/>
      <c r="F8" s="49"/>
    </row>
    <row r="9" spans="1:6" s="2" customFormat="1" ht="30" x14ac:dyDescent="0.25">
      <c r="A9" s="8">
        <v>1.4</v>
      </c>
      <c r="B9" s="11" t="s">
        <v>24</v>
      </c>
      <c r="C9" s="8" t="s">
        <v>7</v>
      </c>
      <c r="D9" s="8">
        <v>1</v>
      </c>
      <c r="E9" s="10"/>
      <c r="F9" s="49"/>
    </row>
    <row r="10" spans="1:6" s="2" customFormat="1" x14ac:dyDescent="0.25">
      <c r="A10" s="8">
        <v>1.5</v>
      </c>
      <c r="B10" s="11" t="s">
        <v>25</v>
      </c>
      <c r="C10" s="8" t="s">
        <v>7</v>
      </c>
      <c r="D10" s="8">
        <v>1</v>
      </c>
      <c r="E10" s="10"/>
      <c r="F10" s="49"/>
    </row>
    <row r="11" spans="1:6" s="2" customFormat="1" x14ac:dyDescent="0.25">
      <c r="A11" s="10"/>
      <c r="B11" s="10"/>
      <c r="C11" s="10"/>
      <c r="D11" s="10"/>
      <c r="E11" s="10"/>
      <c r="F11" s="49"/>
    </row>
    <row r="12" spans="1:6" x14ac:dyDescent="0.25">
      <c r="A12" s="10">
        <v>2</v>
      </c>
      <c r="B12" s="13" t="s">
        <v>47</v>
      </c>
      <c r="C12" s="14"/>
      <c r="D12" s="15"/>
      <c r="E12" s="15"/>
      <c r="F12" s="52"/>
    </row>
    <row r="13" spans="1:6" ht="45" x14ac:dyDescent="0.25">
      <c r="A13" s="12">
        <v>2.1</v>
      </c>
      <c r="B13" s="16" t="s">
        <v>36</v>
      </c>
      <c r="C13" s="17" t="s">
        <v>7</v>
      </c>
      <c r="D13" s="17">
        <v>1</v>
      </c>
      <c r="E13" s="15"/>
      <c r="F13" s="52"/>
    </row>
    <row r="14" spans="1:6" x14ac:dyDescent="0.25">
      <c r="A14" s="15"/>
      <c r="B14" s="15"/>
      <c r="C14" s="14"/>
      <c r="D14" s="15"/>
      <c r="E14" s="15"/>
      <c r="F14" s="52"/>
    </row>
    <row r="15" spans="1:6" x14ac:dyDescent="0.25">
      <c r="A15" s="45">
        <v>3</v>
      </c>
      <c r="B15" s="13" t="s">
        <v>48</v>
      </c>
      <c r="C15" s="14"/>
      <c r="D15" s="15"/>
      <c r="E15" s="15"/>
      <c r="F15" s="52"/>
    </row>
    <row r="16" spans="1:6" x14ac:dyDescent="0.25">
      <c r="A16" s="45"/>
      <c r="B16" s="74" t="s">
        <v>67</v>
      </c>
      <c r="C16" s="14"/>
      <c r="D16" s="75"/>
      <c r="E16" s="15"/>
      <c r="F16" s="52"/>
    </row>
    <row r="17" spans="1:6" ht="30" x14ac:dyDescent="0.25">
      <c r="A17" s="12">
        <v>3.1</v>
      </c>
      <c r="B17" s="76" t="s">
        <v>37</v>
      </c>
      <c r="C17" s="14" t="s">
        <v>8</v>
      </c>
      <c r="D17" s="75">
        <f>0.4*0.2*26.5</f>
        <v>2.1200000000000006</v>
      </c>
      <c r="E17" s="15"/>
      <c r="F17" s="52"/>
    </row>
    <row r="18" spans="1:6" x14ac:dyDescent="0.25">
      <c r="A18" s="12">
        <v>3.2</v>
      </c>
      <c r="B18" s="76" t="s">
        <v>38</v>
      </c>
      <c r="C18" s="14" t="s">
        <v>8</v>
      </c>
      <c r="D18" s="75">
        <f>0.3*0.3*0.7*8</f>
        <v>0.504</v>
      </c>
      <c r="E18" s="15"/>
      <c r="F18" s="52"/>
    </row>
    <row r="19" spans="1:6" x14ac:dyDescent="0.25">
      <c r="A19" s="12">
        <v>3.3</v>
      </c>
      <c r="B19" s="76" t="s">
        <v>39</v>
      </c>
      <c r="C19" s="14" t="s">
        <v>8</v>
      </c>
      <c r="D19" s="75">
        <f>42.5*0.6</f>
        <v>25.5</v>
      </c>
      <c r="E19" s="15"/>
      <c r="F19" s="52"/>
    </row>
    <row r="20" spans="1:6" x14ac:dyDescent="0.25">
      <c r="A20" s="12">
        <v>3.4</v>
      </c>
      <c r="B20" s="76" t="s">
        <v>40</v>
      </c>
      <c r="C20" s="14" t="s">
        <v>9</v>
      </c>
      <c r="D20" s="75">
        <v>42.5</v>
      </c>
      <c r="E20" s="15"/>
      <c r="F20" s="52"/>
    </row>
    <row r="21" spans="1:6" x14ac:dyDescent="0.25">
      <c r="A21" s="12"/>
      <c r="B21" s="74" t="s">
        <v>63</v>
      </c>
      <c r="C21" s="14"/>
      <c r="D21" s="75"/>
      <c r="E21" s="15"/>
      <c r="F21" s="52"/>
    </row>
    <row r="22" spans="1:6" ht="30" x14ac:dyDescent="0.25">
      <c r="A22" s="12">
        <v>3.5</v>
      </c>
      <c r="B22" s="76" t="s">
        <v>37</v>
      </c>
      <c r="C22" s="14" t="s">
        <v>8</v>
      </c>
      <c r="D22" s="75">
        <f>0.4*0.2*51.4</f>
        <v>4.112000000000001</v>
      </c>
      <c r="E22" s="15"/>
      <c r="F22" s="52"/>
    </row>
    <row r="23" spans="1:6" x14ac:dyDescent="0.25">
      <c r="A23" s="12">
        <v>3.6</v>
      </c>
      <c r="B23" s="76" t="s">
        <v>38</v>
      </c>
      <c r="C23" s="14" t="s">
        <v>8</v>
      </c>
      <c r="D23" s="75">
        <f>0.3*0.3*0.7*18</f>
        <v>1.1339999999999999</v>
      </c>
      <c r="E23" s="15"/>
      <c r="F23" s="52"/>
    </row>
    <row r="24" spans="1:6" x14ac:dyDescent="0.25">
      <c r="A24" s="12">
        <v>3.7</v>
      </c>
      <c r="B24" s="76" t="s">
        <v>39</v>
      </c>
      <c r="C24" s="14" t="s">
        <v>8</v>
      </c>
      <c r="D24" s="75">
        <f>110*0.6</f>
        <v>66</v>
      </c>
      <c r="E24" s="15"/>
      <c r="F24" s="52"/>
    </row>
    <row r="25" spans="1:6" x14ac:dyDescent="0.25">
      <c r="A25" s="12">
        <v>3.8</v>
      </c>
      <c r="B25" s="76" t="s">
        <v>40</v>
      </c>
      <c r="C25" s="14" t="s">
        <v>9</v>
      </c>
      <c r="D25" s="75">
        <v>111</v>
      </c>
      <c r="E25" s="15"/>
      <c r="F25" s="52"/>
    </row>
    <row r="26" spans="1:6" x14ac:dyDescent="0.25">
      <c r="A26" s="45"/>
      <c r="B26" s="76"/>
      <c r="C26" s="14"/>
      <c r="D26" s="75"/>
      <c r="E26" s="15"/>
      <c r="F26" s="52"/>
    </row>
    <row r="27" spans="1:6" x14ac:dyDescent="0.25">
      <c r="A27" s="45">
        <v>4</v>
      </c>
      <c r="B27" s="18" t="s">
        <v>49</v>
      </c>
      <c r="C27" s="14"/>
      <c r="D27" s="15"/>
      <c r="E27" s="15"/>
      <c r="F27" s="52"/>
    </row>
    <row r="28" spans="1:6" x14ac:dyDescent="0.25">
      <c r="A28" s="12"/>
      <c r="B28" s="74" t="s">
        <v>67</v>
      </c>
      <c r="C28" s="14"/>
      <c r="D28" s="15"/>
      <c r="E28" s="15"/>
      <c r="F28" s="52"/>
    </row>
    <row r="29" spans="1:6" ht="80.25" customHeight="1" x14ac:dyDescent="0.25">
      <c r="A29" s="12">
        <v>4.0999999999999996</v>
      </c>
      <c r="B29" s="87" t="s">
        <v>68</v>
      </c>
      <c r="C29" s="17" t="s">
        <v>8</v>
      </c>
      <c r="D29" s="82">
        <f>0.075*42.5</f>
        <v>3.1875</v>
      </c>
      <c r="E29" s="15"/>
      <c r="F29" s="52"/>
    </row>
    <row r="30" spans="1:6" ht="30" x14ac:dyDescent="0.25">
      <c r="A30" s="12">
        <v>4.2</v>
      </c>
      <c r="B30" s="77" t="s">
        <v>41</v>
      </c>
      <c r="C30" s="34" t="s">
        <v>8</v>
      </c>
      <c r="D30" s="35">
        <f>0.3*0.3*0.7*8</f>
        <v>0.504</v>
      </c>
      <c r="E30" s="15"/>
      <c r="F30" s="52"/>
    </row>
    <row r="31" spans="1:6" x14ac:dyDescent="0.25">
      <c r="A31" s="12"/>
      <c r="B31" s="74" t="s">
        <v>63</v>
      </c>
      <c r="C31" s="14"/>
      <c r="D31" s="15"/>
      <c r="E31" s="15"/>
      <c r="F31" s="52"/>
    </row>
    <row r="32" spans="1:6" ht="78.75" customHeight="1" x14ac:dyDescent="0.25">
      <c r="A32" s="12">
        <v>4.3</v>
      </c>
      <c r="B32" s="87" t="s">
        <v>68</v>
      </c>
      <c r="C32" s="17" t="s">
        <v>8</v>
      </c>
      <c r="D32" s="82">
        <f>0.075*111</f>
        <v>8.3249999999999993</v>
      </c>
      <c r="E32" s="15"/>
      <c r="F32" s="52"/>
    </row>
    <row r="33" spans="1:11" ht="30" x14ac:dyDescent="0.25">
      <c r="A33" s="12">
        <v>4.4000000000000004</v>
      </c>
      <c r="B33" s="77" t="s">
        <v>41</v>
      </c>
      <c r="C33" s="34" t="s">
        <v>8</v>
      </c>
      <c r="D33" s="35">
        <f>0.3*0.3*0.7*18</f>
        <v>1.1339999999999999</v>
      </c>
      <c r="E33" s="15"/>
      <c r="F33" s="52"/>
    </row>
    <row r="34" spans="1:11" x14ac:dyDescent="0.25">
      <c r="A34" s="15"/>
      <c r="B34" s="15"/>
      <c r="C34" s="14"/>
      <c r="D34" s="15"/>
      <c r="E34" s="15"/>
      <c r="F34" s="52"/>
    </row>
    <row r="35" spans="1:11" x14ac:dyDescent="0.25">
      <c r="A35" s="45">
        <v>5</v>
      </c>
      <c r="B35" s="19" t="s">
        <v>50</v>
      </c>
      <c r="C35" s="14"/>
      <c r="D35" s="15"/>
      <c r="E35" s="15"/>
      <c r="F35" s="52"/>
    </row>
    <row r="36" spans="1:11" x14ac:dyDescent="0.25">
      <c r="A36" s="42"/>
      <c r="B36" s="74" t="s">
        <v>67</v>
      </c>
      <c r="C36" s="32"/>
      <c r="D36" s="32"/>
      <c r="E36" s="31"/>
      <c r="F36" s="54"/>
    </row>
    <row r="37" spans="1:11" ht="30" x14ac:dyDescent="0.25">
      <c r="A37" s="32">
        <v>5.0999999999999996</v>
      </c>
      <c r="B37" s="43" t="s">
        <v>56</v>
      </c>
      <c r="C37" s="32" t="s">
        <v>12</v>
      </c>
      <c r="D37" s="32">
        <v>26.5</v>
      </c>
      <c r="E37" s="31"/>
      <c r="F37" s="54"/>
    </row>
    <row r="38" spans="1:11" x14ac:dyDescent="0.25">
      <c r="A38" s="42"/>
      <c r="B38" s="74" t="s">
        <v>63</v>
      </c>
      <c r="C38" s="32"/>
      <c r="D38" s="32"/>
      <c r="E38" s="31"/>
      <c r="F38" s="54"/>
    </row>
    <row r="39" spans="1:11" ht="30" x14ac:dyDescent="0.25">
      <c r="A39" s="32">
        <v>5.2</v>
      </c>
      <c r="B39" s="43" t="s">
        <v>56</v>
      </c>
      <c r="C39" s="32" t="s">
        <v>12</v>
      </c>
      <c r="D39" s="32">
        <v>51.4</v>
      </c>
      <c r="E39" s="31"/>
      <c r="F39" s="54"/>
    </row>
    <row r="40" spans="1:11" ht="15.75" customHeight="1" x14ac:dyDescent="0.25">
      <c r="A40" s="42"/>
      <c r="B40" s="43"/>
      <c r="C40" s="32"/>
      <c r="D40" s="32"/>
      <c r="E40" s="31"/>
      <c r="F40" s="54"/>
    </row>
    <row r="41" spans="1:11" x14ac:dyDescent="0.25">
      <c r="A41" s="10">
        <v>6</v>
      </c>
      <c r="B41" s="19" t="s">
        <v>51</v>
      </c>
      <c r="C41" s="17"/>
      <c r="D41" s="17"/>
      <c r="E41" s="15"/>
      <c r="F41" s="52"/>
    </row>
    <row r="42" spans="1:11" x14ac:dyDescent="0.25">
      <c r="A42" s="42"/>
      <c r="B42" s="74" t="s">
        <v>67</v>
      </c>
      <c r="C42" s="32"/>
      <c r="D42" s="32"/>
      <c r="E42" s="15"/>
      <c r="F42" s="52"/>
      <c r="K42" s="73"/>
    </row>
    <row r="43" spans="1:11" ht="30" x14ac:dyDescent="0.25">
      <c r="A43" s="32">
        <v>6.1</v>
      </c>
      <c r="B43" s="43" t="s">
        <v>57</v>
      </c>
      <c r="C43" s="32" t="s">
        <v>9</v>
      </c>
      <c r="D43" s="32">
        <f>D37*1*2</f>
        <v>53</v>
      </c>
      <c r="E43" s="15"/>
      <c r="F43" s="52"/>
      <c r="I43" s="72"/>
    </row>
    <row r="44" spans="1:11" x14ac:dyDescent="0.25">
      <c r="A44" s="42"/>
      <c r="B44" s="74" t="s">
        <v>63</v>
      </c>
      <c r="C44" s="32"/>
      <c r="D44" s="32"/>
      <c r="E44" s="15"/>
      <c r="F44" s="52"/>
      <c r="I44" s="72"/>
    </row>
    <row r="45" spans="1:11" ht="30" x14ac:dyDescent="0.25">
      <c r="A45" s="32">
        <v>6.2</v>
      </c>
      <c r="B45" s="43" t="s">
        <v>57</v>
      </c>
      <c r="C45" s="32" t="s">
        <v>9</v>
      </c>
      <c r="D45" s="32">
        <f>D39*1*2</f>
        <v>102.8</v>
      </c>
      <c r="E45" s="15"/>
      <c r="F45" s="52"/>
      <c r="I45" s="72"/>
    </row>
    <row r="46" spans="1:11" x14ac:dyDescent="0.25">
      <c r="A46" s="15"/>
      <c r="B46" s="15"/>
      <c r="C46" s="14"/>
      <c r="D46" s="15"/>
      <c r="E46" s="15"/>
      <c r="F46" s="52"/>
    </row>
    <row r="47" spans="1:11" x14ac:dyDescent="0.25">
      <c r="A47" s="46">
        <v>7</v>
      </c>
      <c r="B47" s="37" t="s">
        <v>52</v>
      </c>
      <c r="C47" s="38"/>
      <c r="D47" s="36"/>
      <c r="E47" s="36"/>
      <c r="F47" s="53"/>
      <c r="K47" s="73"/>
    </row>
    <row r="48" spans="1:11" x14ac:dyDescent="0.25">
      <c r="A48" s="46"/>
      <c r="B48" s="74" t="s">
        <v>67</v>
      </c>
      <c r="C48" s="38"/>
      <c r="D48" s="36"/>
      <c r="E48" s="36"/>
      <c r="F48" s="53"/>
      <c r="K48" s="73"/>
    </row>
    <row r="49" spans="1:6" ht="60" x14ac:dyDescent="0.25">
      <c r="A49" s="17">
        <v>7.1</v>
      </c>
      <c r="B49" s="78" t="s">
        <v>16</v>
      </c>
      <c r="C49" s="17" t="s">
        <v>9</v>
      </c>
      <c r="D49" s="17">
        <f>5.7*7.7</f>
        <v>43.89</v>
      </c>
      <c r="E49" s="15"/>
      <c r="F49" s="52"/>
    </row>
    <row r="50" spans="1:6" ht="30" x14ac:dyDescent="0.25">
      <c r="A50" s="34">
        <v>7.2</v>
      </c>
      <c r="B50" s="77" t="s">
        <v>17</v>
      </c>
      <c r="C50" s="34" t="s">
        <v>12</v>
      </c>
      <c r="D50" s="35">
        <f>5.7*9</f>
        <v>51.300000000000004</v>
      </c>
      <c r="E50" s="36"/>
      <c r="F50" s="53"/>
    </row>
    <row r="51" spans="1:6" ht="30" x14ac:dyDescent="0.25">
      <c r="A51" s="17">
        <v>7.3</v>
      </c>
      <c r="B51" s="20" t="s">
        <v>18</v>
      </c>
      <c r="C51" s="17" t="s">
        <v>12</v>
      </c>
      <c r="D51" s="84">
        <f>7.7*10</f>
        <v>77</v>
      </c>
      <c r="E51" s="15"/>
      <c r="F51" s="52"/>
    </row>
    <row r="52" spans="1:6" ht="30" x14ac:dyDescent="0.25">
      <c r="A52" s="17">
        <v>7.4</v>
      </c>
      <c r="B52" s="20" t="s">
        <v>42</v>
      </c>
      <c r="C52" s="17" t="s">
        <v>12</v>
      </c>
      <c r="D52" s="84">
        <f>7.7*2</f>
        <v>15.4</v>
      </c>
      <c r="E52" s="15"/>
      <c r="F52" s="52"/>
    </row>
    <row r="53" spans="1:6" x14ac:dyDescent="0.25">
      <c r="A53" s="46"/>
      <c r="B53" s="74" t="s">
        <v>63</v>
      </c>
      <c r="C53" s="38"/>
      <c r="D53" s="36"/>
      <c r="E53" s="36"/>
      <c r="F53" s="53"/>
    </row>
    <row r="54" spans="1:6" ht="60" x14ac:dyDescent="0.25">
      <c r="A54" s="17">
        <v>7.5</v>
      </c>
      <c r="B54" s="78" t="s">
        <v>16</v>
      </c>
      <c r="C54" s="17" t="s">
        <v>9</v>
      </c>
      <c r="D54" s="17">
        <f>5.7*19.6</f>
        <v>111.72000000000001</v>
      </c>
      <c r="E54" s="15"/>
      <c r="F54" s="52"/>
    </row>
    <row r="55" spans="1:6" ht="30" x14ac:dyDescent="0.25">
      <c r="A55" s="34">
        <v>7.6</v>
      </c>
      <c r="B55" s="77" t="s">
        <v>17</v>
      </c>
      <c r="C55" s="34" t="s">
        <v>12</v>
      </c>
      <c r="D55" s="35">
        <f>5.7*26</f>
        <v>148.20000000000002</v>
      </c>
      <c r="E55" s="36"/>
      <c r="F55" s="53"/>
    </row>
    <row r="56" spans="1:6" ht="30" x14ac:dyDescent="0.25">
      <c r="A56" s="17">
        <v>7.7</v>
      </c>
      <c r="B56" s="20" t="s">
        <v>18</v>
      </c>
      <c r="C56" s="17" t="s">
        <v>12</v>
      </c>
      <c r="D56" s="84">
        <f>19.6*10</f>
        <v>196</v>
      </c>
      <c r="E56" s="15"/>
      <c r="F56" s="52"/>
    </row>
    <row r="57" spans="1:6" ht="30" x14ac:dyDescent="0.25">
      <c r="A57" s="17">
        <v>7.8</v>
      </c>
      <c r="B57" s="20" t="s">
        <v>42</v>
      </c>
      <c r="C57" s="17" t="s">
        <v>12</v>
      </c>
      <c r="D57" s="84">
        <f>19.6*2</f>
        <v>39.200000000000003</v>
      </c>
      <c r="E57" s="15"/>
      <c r="F57" s="52"/>
    </row>
    <row r="58" spans="1:6" x14ac:dyDescent="0.25">
      <c r="A58" s="39"/>
      <c r="B58" s="40"/>
      <c r="C58" s="39"/>
      <c r="D58" s="44"/>
      <c r="E58" s="41"/>
      <c r="F58" s="55"/>
    </row>
    <row r="59" spans="1:6" x14ac:dyDescent="0.25">
      <c r="A59" s="45">
        <v>8</v>
      </c>
      <c r="B59" s="19" t="s">
        <v>53</v>
      </c>
      <c r="C59" s="14"/>
      <c r="D59" s="15"/>
      <c r="E59" s="15"/>
      <c r="F59" s="52"/>
    </row>
    <row r="60" spans="1:6" x14ac:dyDescent="0.25">
      <c r="A60" s="17"/>
      <c r="B60" s="74" t="s">
        <v>67</v>
      </c>
      <c r="C60" s="17"/>
      <c r="D60" s="17"/>
      <c r="E60" s="15"/>
      <c r="F60" s="52"/>
    </row>
    <row r="61" spans="1:6" ht="60" x14ac:dyDescent="0.25">
      <c r="A61" s="32">
        <v>8.1</v>
      </c>
      <c r="B61" s="79" t="s">
        <v>58</v>
      </c>
      <c r="C61" s="32" t="s">
        <v>43</v>
      </c>
      <c r="D61" s="32">
        <v>4</v>
      </c>
      <c r="E61" s="31"/>
      <c r="F61" s="54"/>
    </row>
    <row r="62" spans="1:6" ht="28.5" customHeight="1" x14ac:dyDescent="0.25">
      <c r="A62" s="32">
        <v>8.1999999999999993</v>
      </c>
      <c r="B62" s="79" t="s">
        <v>44</v>
      </c>
      <c r="C62" s="32" t="s">
        <v>12</v>
      </c>
      <c r="D62" s="32">
        <f>7*3</f>
        <v>21</v>
      </c>
      <c r="E62" s="31"/>
      <c r="F62" s="54"/>
    </row>
    <row r="63" spans="1:6" x14ac:dyDescent="0.25">
      <c r="A63" s="32">
        <v>8.3000000000000007</v>
      </c>
      <c r="B63" s="83" t="s">
        <v>60</v>
      </c>
      <c r="C63" s="32" t="s">
        <v>7</v>
      </c>
      <c r="D63" s="32">
        <v>1</v>
      </c>
      <c r="E63" s="31"/>
      <c r="F63" s="54"/>
    </row>
    <row r="64" spans="1:6" x14ac:dyDescent="0.25">
      <c r="A64" s="17"/>
      <c r="B64" s="74" t="s">
        <v>63</v>
      </c>
      <c r="C64" s="17"/>
      <c r="D64" s="17"/>
      <c r="E64" s="15"/>
      <c r="F64" s="52"/>
    </row>
    <row r="65" spans="1:6" ht="60" x14ac:dyDescent="0.25">
      <c r="A65" s="32">
        <v>8.4</v>
      </c>
      <c r="B65" s="79" t="s">
        <v>58</v>
      </c>
      <c r="C65" s="32" t="s">
        <v>43</v>
      </c>
      <c r="D65" s="32">
        <v>9</v>
      </c>
      <c r="E65" s="31"/>
      <c r="F65" s="54"/>
    </row>
    <row r="66" spans="1:6" ht="45" x14ac:dyDescent="0.25">
      <c r="A66" s="32">
        <v>8.5</v>
      </c>
      <c r="B66" s="79" t="s">
        <v>44</v>
      </c>
      <c r="C66" s="32" t="s">
        <v>12</v>
      </c>
      <c r="D66" s="32">
        <f>18.8*3</f>
        <v>56.400000000000006</v>
      </c>
      <c r="E66" s="31"/>
      <c r="F66" s="54"/>
    </row>
    <row r="67" spans="1:6" x14ac:dyDescent="0.25">
      <c r="A67" s="32">
        <v>8.6</v>
      </c>
      <c r="B67" s="83" t="s">
        <v>60</v>
      </c>
      <c r="C67" s="32" t="s">
        <v>7</v>
      </c>
      <c r="D67" s="32">
        <v>1</v>
      </c>
      <c r="E67" s="31"/>
      <c r="F67" s="54"/>
    </row>
    <row r="68" spans="1:6" x14ac:dyDescent="0.25">
      <c r="A68" s="32"/>
      <c r="B68" s="80"/>
      <c r="C68" s="32"/>
      <c r="D68" s="32"/>
      <c r="E68" s="31"/>
      <c r="F68" s="54"/>
    </row>
    <row r="69" spans="1:6" x14ac:dyDescent="0.25">
      <c r="A69" s="45">
        <v>9</v>
      </c>
      <c r="B69" s="19" t="s">
        <v>54</v>
      </c>
      <c r="C69" s="14"/>
      <c r="D69" s="15"/>
      <c r="E69" s="15"/>
      <c r="F69" s="52"/>
    </row>
    <row r="70" spans="1:6" x14ac:dyDescent="0.25">
      <c r="A70" s="45"/>
      <c r="B70" s="74" t="s">
        <v>67</v>
      </c>
      <c r="C70" s="14"/>
      <c r="D70" s="15"/>
      <c r="E70" s="15"/>
      <c r="F70" s="52"/>
    </row>
    <row r="71" spans="1:6" ht="62.25" customHeight="1" x14ac:dyDescent="0.25">
      <c r="A71" s="17">
        <v>9.1</v>
      </c>
      <c r="B71" s="20" t="s">
        <v>45</v>
      </c>
      <c r="C71" s="17" t="s">
        <v>7</v>
      </c>
      <c r="D71" s="17">
        <v>1</v>
      </c>
      <c r="E71" s="15"/>
      <c r="F71" s="52"/>
    </row>
    <row r="72" spans="1:6" ht="30" x14ac:dyDescent="0.25">
      <c r="A72" s="17">
        <v>9.1999999999999993</v>
      </c>
      <c r="B72" s="78" t="s">
        <v>61</v>
      </c>
      <c r="C72" s="17" t="s">
        <v>0</v>
      </c>
      <c r="D72" s="17">
        <v>6</v>
      </c>
      <c r="E72" s="15"/>
      <c r="F72" s="52"/>
    </row>
    <row r="73" spans="1:6" ht="30" x14ac:dyDescent="0.25">
      <c r="A73" s="17">
        <v>9.3000000000000007</v>
      </c>
      <c r="B73" s="78" t="s">
        <v>62</v>
      </c>
      <c r="C73" s="17" t="s">
        <v>0</v>
      </c>
      <c r="D73" s="17">
        <v>4</v>
      </c>
      <c r="E73" s="15"/>
      <c r="F73" s="52"/>
    </row>
    <row r="74" spans="1:6" x14ac:dyDescent="0.25">
      <c r="A74" s="45"/>
      <c r="B74" s="74" t="s">
        <v>63</v>
      </c>
      <c r="C74" s="14"/>
      <c r="D74" s="15"/>
      <c r="E74" s="15"/>
      <c r="F74" s="52"/>
    </row>
    <row r="75" spans="1:6" ht="60.75" customHeight="1" x14ac:dyDescent="0.25">
      <c r="A75" s="17">
        <v>9.4</v>
      </c>
      <c r="B75" s="20" t="s">
        <v>45</v>
      </c>
      <c r="C75" s="17" t="s">
        <v>7</v>
      </c>
      <c r="D75" s="17">
        <v>1</v>
      </c>
      <c r="E75" s="15"/>
      <c r="F75" s="52"/>
    </row>
    <row r="76" spans="1:6" ht="30" x14ac:dyDescent="0.25">
      <c r="A76" s="17">
        <v>9.5</v>
      </c>
      <c r="B76" s="78" t="s">
        <v>61</v>
      </c>
      <c r="C76" s="17" t="s">
        <v>0</v>
      </c>
      <c r="D76" s="17">
        <v>15</v>
      </c>
      <c r="E76" s="15"/>
      <c r="F76" s="52"/>
    </row>
    <row r="77" spans="1:6" ht="30" x14ac:dyDescent="0.25">
      <c r="A77" s="17">
        <v>9.6</v>
      </c>
      <c r="B77" s="78" t="s">
        <v>62</v>
      </c>
      <c r="C77" s="17" t="s">
        <v>0</v>
      </c>
      <c r="D77" s="17">
        <v>4</v>
      </c>
      <c r="E77" s="15"/>
      <c r="F77" s="52"/>
    </row>
    <row r="78" spans="1:6" x14ac:dyDescent="0.25">
      <c r="A78" s="32"/>
      <c r="B78" s="80"/>
      <c r="C78" s="32"/>
      <c r="D78" s="32"/>
      <c r="E78" s="31"/>
      <c r="F78" s="54"/>
    </row>
    <row r="79" spans="1:6" x14ac:dyDescent="0.25">
      <c r="A79" s="45">
        <v>10</v>
      </c>
      <c r="B79" s="13" t="s">
        <v>55</v>
      </c>
      <c r="C79" s="14"/>
      <c r="D79" s="15"/>
      <c r="E79" s="15"/>
      <c r="F79" s="52"/>
    </row>
    <row r="80" spans="1:6" x14ac:dyDescent="0.25">
      <c r="A80" s="81"/>
      <c r="B80" s="74" t="s">
        <v>67</v>
      </c>
      <c r="C80" s="42"/>
      <c r="D80" s="31"/>
      <c r="E80" s="31"/>
      <c r="F80" s="54"/>
    </row>
    <row r="81" spans="1:6" ht="45" x14ac:dyDescent="0.25">
      <c r="A81" s="17">
        <v>10.1</v>
      </c>
      <c r="B81" s="33" t="s">
        <v>59</v>
      </c>
      <c r="C81" s="17" t="s">
        <v>7</v>
      </c>
      <c r="D81" s="17">
        <v>1</v>
      </c>
      <c r="E81" s="15"/>
      <c r="F81" s="52"/>
    </row>
    <row r="82" spans="1:6" ht="30" x14ac:dyDescent="0.25">
      <c r="A82" s="17">
        <v>10.199999999999999</v>
      </c>
      <c r="B82" s="33" t="s">
        <v>64</v>
      </c>
      <c r="C82" s="17" t="s">
        <v>7</v>
      </c>
      <c r="D82" s="17">
        <v>1</v>
      </c>
      <c r="E82" s="15"/>
      <c r="F82" s="52"/>
    </row>
    <row r="83" spans="1:6" x14ac:dyDescent="0.25">
      <c r="A83" s="81"/>
      <c r="B83" s="74" t="s">
        <v>63</v>
      </c>
      <c r="C83" s="42"/>
      <c r="D83" s="31"/>
      <c r="E83" s="31"/>
      <c r="F83" s="54"/>
    </row>
    <row r="84" spans="1:6" ht="45" x14ac:dyDescent="0.25">
      <c r="A84" s="17">
        <v>10.3</v>
      </c>
      <c r="B84" s="33" t="s">
        <v>59</v>
      </c>
      <c r="C84" s="17" t="s">
        <v>7</v>
      </c>
      <c r="D84" s="17">
        <v>1</v>
      </c>
      <c r="E84" s="15"/>
      <c r="F84" s="52"/>
    </row>
    <row r="85" spans="1:6" ht="30" x14ac:dyDescent="0.25">
      <c r="A85" s="17">
        <v>10.4</v>
      </c>
      <c r="B85" s="33" t="s">
        <v>64</v>
      </c>
      <c r="C85" s="17" t="s">
        <v>7</v>
      </c>
      <c r="D85" s="17">
        <v>1</v>
      </c>
      <c r="E85" s="15"/>
      <c r="F85" s="52"/>
    </row>
    <row r="86" spans="1:6" ht="15.75" thickBot="1" x14ac:dyDescent="0.3">
      <c r="E86" s="47" t="s">
        <v>35</v>
      </c>
      <c r="F86" s="56"/>
    </row>
    <row r="87" spans="1:6" ht="15.75" thickTop="1" x14ac:dyDescent="0.25"/>
  </sheetData>
  <mergeCells count="2">
    <mergeCell ref="A1:F1"/>
    <mergeCell ref="A2:F2"/>
  </mergeCells>
  <pageMargins left="0.70866141732283472" right="0.70866141732283472" top="0.74803149606299213" bottom="0.62992125984251968" header="0.31496062992125984" footer="0.31496062992125984"/>
  <pageSetup paperSize="9"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BoQ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maumoon.khalid</dc:creator>
  <cp:lastModifiedBy>Ibrahim Naufal</cp:lastModifiedBy>
  <cp:lastPrinted>2017-04-11T05:25:29Z</cp:lastPrinted>
  <dcterms:created xsi:type="dcterms:W3CDTF">2013-06-30T08:40:01Z</dcterms:created>
  <dcterms:modified xsi:type="dcterms:W3CDTF">2017-07-23T10:17:48Z</dcterms:modified>
</cp:coreProperties>
</file>