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My Drive\Work at home files 23.03.2020\ro plant and water tanks - R.Vandhoo\water tank and distribution line\"/>
    </mc:Choice>
  </mc:AlternateContent>
  <bookViews>
    <workbookView xWindow="-120" yWindow="-120" windowWidth="19296" windowHeight="15840" activeTab="1"/>
  </bookViews>
  <sheets>
    <sheet name="SUMMARY" sheetId="2" r:id="rId1"/>
    <sheet name="WATER STORAGE+DIST" sheetId="4" r:id="rId2"/>
    <sheet name="Sheet1" sheetId="5" r:id="rId3"/>
  </sheets>
  <definedNames>
    <definedName name="_xlnm.Print_Area" localSheetId="1">'WATER STORAGE+DIST'!$A$1:$F$27</definedName>
    <definedName name="_xlnm.Print_Titles" localSheetId="1">'WATER STORAGE+DIST'!$5:$5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7" i="5" l="1"/>
  <c r="D16" i="4"/>
  <c r="D17" i="4"/>
  <c r="D21" i="4"/>
  <c r="D20" i="4"/>
  <c r="D13" i="5" l="1"/>
  <c r="C13" i="5"/>
  <c r="E7" i="5"/>
  <c r="E8" i="5" s="1"/>
  <c r="E9" i="5" s="1"/>
  <c r="E3" i="5"/>
  <c r="E6" i="5"/>
  <c r="E4" i="5"/>
  <c r="E5" i="5"/>
</calcChain>
</file>

<file path=xl/sharedStrings.xml><?xml version="1.0" encoding="utf-8"?>
<sst xmlns="http://schemas.openxmlformats.org/spreadsheetml/2006/main" count="90" uniqueCount="69">
  <si>
    <t>No</t>
  </si>
  <si>
    <t>Item</t>
  </si>
  <si>
    <t>Unit</t>
  </si>
  <si>
    <t>Quantity</t>
  </si>
  <si>
    <t>Rate</t>
  </si>
  <si>
    <t>Amount</t>
  </si>
  <si>
    <t>LS</t>
  </si>
  <si>
    <t>m</t>
  </si>
  <si>
    <t>Preliminaries</t>
  </si>
  <si>
    <t>Bill of Quantities</t>
  </si>
  <si>
    <t>Bill No</t>
  </si>
  <si>
    <t>Sub Total</t>
  </si>
  <si>
    <t>GST 6%</t>
  </si>
  <si>
    <t>GRAND TOTAL</t>
  </si>
  <si>
    <t>SUMMARY SHEET</t>
  </si>
  <si>
    <t>Contingency 10%</t>
  </si>
  <si>
    <t>Total</t>
  </si>
  <si>
    <t>R.VANDHOO</t>
  </si>
  <si>
    <t>RO PLANT CAPACITY CALCULATION</t>
  </si>
  <si>
    <t>Residential</t>
  </si>
  <si>
    <t>L/day</t>
  </si>
  <si>
    <t>unit</t>
  </si>
  <si>
    <t>total</t>
  </si>
  <si>
    <t>qty</t>
  </si>
  <si>
    <t>total L</t>
  </si>
  <si>
    <t>Mosque</t>
  </si>
  <si>
    <t>person</t>
  </si>
  <si>
    <t>Office</t>
  </si>
  <si>
    <t>1000 sqf</t>
  </si>
  <si>
    <t>Total L</t>
  </si>
  <si>
    <t>Total T</t>
  </si>
  <si>
    <t>Minimum</t>
  </si>
  <si>
    <t>Manufacturing</t>
  </si>
  <si>
    <t>days</t>
  </si>
  <si>
    <t>per day</t>
  </si>
  <si>
    <t>15 T/day x 2</t>
  </si>
  <si>
    <t>100T x 2</t>
  </si>
  <si>
    <t>WATER STORAGE CAPACITY CALCULATION</t>
  </si>
  <si>
    <t>Refilling pipeline trenches with selected available earth from trench excavation using mechanical vibration including watering, compaction of layers of 30cms, With all leads and lifts as per Specification &amp; drawing and as directed by the Engineer.</t>
  </si>
  <si>
    <t>Providing and Placing of granular non plastic sand filling for the sides of the pipe line and up to 100mm above the crown of the pipe including 150 mm bedding below the pipe as per Specification &amp; drawings and as directed by the Engineer.</t>
  </si>
  <si>
    <t>75 mm</t>
  </si>
  <si>
    <t>110mm</t>
  </si>
  <si>
    <t>No.</t>
  </si>
  <si>
    <t>Supplying, delivering fixing and jointing at site flanged end  Sluice / Gate valves  . as per Specification &amp; drawings.</t>
  </si>
  <si>
    <t>Supplying, delivering fixing and jointing at site flanged end  Wash out valve   as per Specification &amp; drawings.</t>
  </si>
  <si>
    <t>7.1.2</t>
  </si>
  <si>
    <t xml:space="preserve">25 mm </t>
  </si>
  <si>
    <r>
      <t xml:space="preserve">Preliminaries
</t>
    </r>
    <r>
      <rPr>
        <sz val="10"/>
        <rFont val="Calibri"/>
        <family val="2"/>
        <scheme val="minor"/>
      </rPr>
      <t xml:space="preserve">
Mobilisation, site management cost including set up of tempory services for contractor's services as maybe ncessary, site clearance, erection of project sign board, safety sign boards as deemed necessary, site cleanup and demobilisation. </t>
    </r>
  </si>
  <si>
    <r>
      <rPr>
        <b/>
        <sz val="10"/>
        <rFont val="Calibri"/>
        <family val="2"/>
        <scheme val="minor"/>
      </rPr>
      <t>Water distribution pumps</t>
    </r>
    <r>
      <rPr>
        <sz val="10"/>
        <rFont val="Calibri"/>
        <family val="2"/>
        <scheme val="minor"/>
      </rPr>
      <t xml:space="preserve">
Disrtibution Pumps: 7 cum/hr, 20M Head; (1 duty + 1 standy)
Supply, delivery to site with necessary packing, receiving, unloading, shifting, installation, testing and commissioning of Horizontal Centrifugal  Split  Casing  pumps  with  motor,  casing   and delivery pipes and  casing ring,  SS  316  impeller,  SS  410  Shaft  and  shaft  sleeve,  coupling guard,  common  base  plate,  foundation  bolts  etc.  complete  with  all respect as per the international and local standards and guidelines.
The Manufacturer shall follow all relevant international codes and specifications etc. complete and produce all relevant information of the products before fabrication, supply &amp; installation.
Rate shall include all connections, fittings, valves and all as deemed necessary for complete setup for distribution of water from water storage tank to the water distributon network. Schematic layout of piping and pumps shall be submitted to the client for prior approval.</t>
    </r>
  </si>
  <si>
    <t xml:space="preserve">Disposal of the remaining soil after the back filling from the available soil to an area in the island approved by the engineer. </t>
  </si>
  <si>
    <t>Water storage tanks</t>
  </si>
  <si>
    <r>
      <rPr>
        <b/>
        <sz val="10"/>
        <rFont val="Calibri"/>
        <family val="2"/>
        <scheme val="minor"/>
      </rPr>
      <t xml:space="preserve">Tank foundations
</t>
    </r>
    <r>
      <rPr>
        <sz val="10"/>
        <rFont val="Calibri"/>
        <family val="2"/>
        <scheme val="minor"/>
      </rPr>
      <t xml:space="preserve">
Design and construction of water tank foundation as per the requirements of tank supplier.
Design of foundation shall be submitted to the client for prior approval. It shall conform to Eurocode/BS standard and local guidelines as per the regulatory bodies.
Rate shall include formwork, reinforcement and RCC of grade C30 and shall follow concreting technical specifications.</t>
    </r>
  </si>
  <si>
    <t>Tank foundations</t>
  </si>
  <si>
    <t>Water supply distribution network</t>
  </si>
  <si>
    <t>SUPPLY AND INSTALLATION OF RTP WATER STORAGE TANKS, AND LAYING OF WATER DISTRIBUTION NETWORK - R.VANDHOO</t>
  </si>
  <si>
    <t>Earthwork excavation including clearing vegetation, shoring, strutting, and ramming with selected earth for preparing the bed level, as per the specification and drawing, for Pipeline trenches. In all kinds of soil.</t>
  </si>
  <si>
    <r>
      <rPr>
        <b/>
        <sz val="10"/>
        <rFont val="Calibri"/>
        <family val="2"/>
        <scheme val="minor"/>
      </rPr>
      <t xml:space="preserve">Water storage tanks: 2 x 100cbm storage capacity
</t>
    </r>
    <r>
      <rPr>
        <sz val="10"/>
        <rFont val="Calibri"/>
        <family val="2"/>
        <scheme val="minor"/>
      </rPr>
      <t xml:space="preserve">
Providing, Transportation to site, lifting, installation  and fixing to allocated places; Closed Top, Vertical, Flat Bottom Water Storage Tank; made of RTP (Rolled, Tapered Panel), as per specifications.
Rate shall include supply, erection  and construction, all testing, disinfecting and commissioning of tank, Providing ladders with cage (Outside &amp; Inside, as applicable),  600mm man way frame with cover, handrail, providing a mechanical float type water level indicator, Lift Lugs, Circular Cleanout, Skylight, Ventilation, Railings, Rungs etc. complete as per specification and relevant code and as per direction of client.
The Manufacturer shall follow all relevant international codes and specifications etc. complete and produce all relevant information of the products before fabrication, supply &amp; installation.</t>
    </r>
  </si>
  <si>
    <t>5.2.2</t>
  </si>
  <si>
    <t>Valves and appurtenances</t>
  </si>
  <si>
    <t>5.2.1</t>
  </si>
  <si>
    <t>i</t>
  </si>
  <si>
    <t>ii</t>
  </si>
  <si>
    <t>iv</t>
  </si>
  <si>
    <t>5.3</t>
  </si>
  <si>
    <t>5.4</t>
  </si>
  <si>
    <t>Valve chambers
Construction of RCC valve chamber consisting of flow  control valves as per the drawing including excavation, shoring, weather proofing, concrete works, manhole cover, access rings,  pipe inlet/outlet couplings etc. to complete the work</t>
  </si>
  <si>
    <t>Service Connection
Making Service Connections from distribution main to property limit including (1) providing and fixing brass ferrule -1 No (2) Providing and fixing metal inserted compression female thread adapter (3) providing and fixing MDPE blue pipe PE-80 and 16 kg class confirming to ISO 4427 in required length -6 meter approx..(4) Providing and fixing compression elbow -2 Nos (5) Providing and fixing PVC ball valve with one side compression and another side female threaded -1 No .The work shall done as per detailed specifications and as per drawings complete with all lead and lift and as directed by the Engineer (6) Providing, installing and giving satisfactory field testing of AMR type  water meter, horizontal inferential multijet type with magnetic drive and dry dial suitable for ambient 50º C temperature duly sealed against tampering complete with couplings at both ends and conforming to class B as per IS 779/1994 (VI Revision) with ISI mark along with manufacturer's test certificate and guarantee certificate, including cost of  surface box for water meter  and  all other  materials and labour including consumer survey.</t>
  </si>
  <si>
    <t>Supply and laying of pipeline:
Providing, lowering, laying &amp; jointing of HDPE (PE-100 GRADE PN-6) following pipes including fixing of complete components, such as bends, tees, tail pieces, reducers, coupling, joints, laying of marker tapes, thrust blocks etc to complete the work, and giving satisfactory hydraulic test as per specification and drawing. Rate shall also include:</t>
  </si>
  <si>
    <t>Water distribution pumps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</si>
</sst>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00_-;\-* #,##0.00_-;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0"/>
      <name val="Arial"/>
      <family val="2"/>
    </font>
    <font>
      <sz val="10"/>
      <name val="Calibri"/>
      <family val="2"/>
      <scheme val="minor"/>
    </font>
    <font>
      <b/>
      <sz val="10"/>
      <name val="Calibri"/>
      <family val="2"/>
      <scheme val="minor"/>
    </font>
    <font>
      <i/>
      <sz val="1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right/>
      <top/>
      <bottom style="medium">
        <color indexed="64"/>
      </bottom>
      <diagonal/>
    </border>
    <border>
      <left/>
      <right/>
      <top style="thin">
        <color indexed="64"/>
      </top>
      <bottom style="hair">
        <color indexed="64"/>
      </bottom>
      <diagonal/>
    </border>
    <border>
      <left style="thin">
        <color theme="2" tint="-0.749992370372631"/>
      </left>
      <right style="thin">
        <color theme="2" tint="-0.749992370372631"/>
      </right>
      <top style="hair">
        <color theme="2" tint="-0.749992370372631"/>
      </top>
      <bottom style="hair">
        <color theme="2" tint="-0.749992370372631"/>
      </bottom>
      <diagonal/>
    </border>
  </borders>
  <cellStyleXfs count="7">
    <xf numFmtId="0" fontId="0" fillId="0" borderId="0"/>
    <xf numFmtId="164" fontId="1" fillId="0" borderId="0" applyFont="0" applyFill="0" applyBorder="0" applyAlignment="0" applyProtection="0"/>
    <xf numFmtId="0" fontId="5" fillId="0" borderId="0"/>
    <xf numFmtId="0" fontId="1" fillId="0" borderId="0"/>
    <xf numFmtId="0" fontId="1" fillId="0" borderId="0"/>
    <xf numFmtId="0" fontId="1" fillId="0" borderId="0"/>
    <xf numFmtId="0" fontId="5" fillId="0" borderId="0"/>
  </cellStyleXfs>
  <cellXfs count="63">
    <xf numFmtId="0" fontId="0" fillId="0" borderId="0" xfId="0"/>
    <xf numFmtId="0" fontId="0" fillId="0" borderId="0" xfId="0" applyAlignment="1">
      <alignment vertical="center"/>
    </xf>
    <xf numFmtId="0" fontId="2" fillId="0" borderId="1" xfId="0" applyFont="1" applyBorder="1" applyAlignment="1">
      <alignment horizontal="center"/>
    </xf>
    <xf numFmtId="0" fontId="2" fillId="0" borderId="0" xfId="0" applyFont="1" applyAlignment="1">
      <alignment horizont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indent="1"/>
    </xf>
    <xf numFmtId="0" fontId="2" fillId="0" borderId="2" xfId="0" applyFont="1" applyBorder="1" applyAlignment="1">
      <alignment horizontal="center" vertical="center"/>
    </xf>
    <xf numFmtId="0" fontId="0" fillId="0" borderId="6" xfId="0" applyBorder="1"/>
    <xf numFmtId="0" fontId="0" fillId="0" borderId="1" xfId="0" applyBorder="1"/>
    <xf numFmtId="0" fontId="0" fillId="0" borderId="7" xfId="0" applyBorder="1"/>
    <xf numFmtId="0" fontId="2" fillId="0" borderId="7" xfId="0" applyFont="1" applyBorder="1" applyAlignment="1">
      <alignment horizontal="right" vertical="center" indent="1"/>
    </xf>
    <xf numFmtId="0" fontId="2" fillId="0" borderId="1" xfId="0" applyFont="1" applyBorder="1" applyAlignment="1">
      <alignment horizontal="right" vertical="center" indent="1"/>
    </xf>
    <xf numFmtId="0" fontId="2" fillId="0" borderId="6" xfId="0" applyFont="1" applyBorder="1" applyAlignment="1">
      <alignment horizontal="right" vertical="center" indent="1"/>
    </xf>
    <xf numFmtId="0" fontId="3" fillId="0" borderId="0" xfId="0" applyFont="1"/>
    <xf numFmtId="0" fontId="4" fillId="0" borderId="0" xfId="0" applyFont="1"/>
    <xf numFmtId="0" fontId="4" fillId="0" borderId="0" xfId="0" applyFont="1" applyAlignment="1">
      <alignment horizontal="center"/>
    </xf>
    <xf numFmtId="0" fontId="0" fillId="0" borderId="0" xfId="0" applyBorder="1"/>
    <xf numFmtId="0" fontId="2" fillId="0" borderId="0" xfId="0" applyFont="1" applyBorder="1" applyAlignment="1">
      <alignment horizontal="right" vertical="center" indent="1"/>
    </xf>
    <xf numFmtId="164" fontId="6" fillId="0" borderId="4" xfId="1" applyFont="1" applyFill="1" applyBorder="1" applyAlignment="1">
      <alignment horizontal="center" vertical="center"/>
    </xf>
    <xf numFmtId="0" fontId="0" fillId="2" borderId="0" xfId="0" applyFill="1"/>
    <xf numFmtId="0" fontId="0" fillId="3" borderId="0" xfId="0" applyFill="1"/>
    <xf numFmtId="0" fontId="6" fillId="0" borderId="0" xfId="0" applyFont="1" applyFill="1" applyAlignment="1">
      <alignment horizontal="left" vertical="center"/>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vertical="center" wrapText="1"/>
    </xf>
    <xf numFmtId="0" fontId="7" fillId="0" borderId="0" xfId="0" applyFont="1" applyFill="1" applyAlignment="1">
      <alignment horizontal="left"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vertical="center" wrapText="1"/>
    </xf>
    <xf numFmtId="164" fontId="6" fillId="0" borderId="5" xfId="1" applyFont="1" applyFill="1" applyBorder="1" applyAlignment="1">
      <alignment horizontal="center" vertical="center" wrapText="1"/>
    </xf>
    <xf numFmtId="0" fontId="6" fillId="0" borderId="0" xfId="0" applyFont="1" applyFill="1" applyAlignment="1">
      <alignment vertical="center"/>
    </xf>
    <xf numFmtId="0" fontId="6" fillId="0" borderId="0" xfId="0" applyFont="1" applyFill="1" applyAlignment="1">
      <alignment horizontal="center" vertical="center"/>
    </xf>
    <xf numFmtId="0" fontId="4" fillId="0" borderId="0" xfId="0" applyFont="1" applyAlignment="1">
      <alignment horizontal="center"/>
    </xf>
    <xf numFmtId="0" fontId="7" fillId="0" borderId="0" xfId="0" applyFont="1" applyFill="1" applyAlignment="1">
      <alignment horizontal="center" vertical="center" wrapText="1"/>
    </xf>
    <xf numFmtId="0" fontId="4" fillId="0" borderId="0" xfId="0" applyFont="1" applyAlignment="1">
      <alignment horizontal="center" wrapText="1"/>
    </xf>
    <xf numFmtId="164" fontId="7" fillId="0" borderId="5" xfId="1" applyFont="1" applyFill="1" applyBorder="1" applyAlignment="1">
      <alignment horizontal="center" vertical="center" wrapText="1"/>
    </xf>
    <xf numFmtId="43" fontId="6" fillId="0" borderId="8" xfId="3" applyNumberFormat="1" applyFont="1" applyFill="1" applyBorder="1" applyAlignment="1" applyProtection="1">
      <alignment horizontal="center" vertical="top" wrapText="1"/>
      <protection locked="0"/>
    </xf>
    <xf numFmtId="164" fontId="6" fillId="0" borderId="8" xfId="1" applyFont="1" applyFill="1" applyBorder="1" applyAlignment="1" applyProtection="1">
      <alignment horizontal="right" vertical="top" wrapText="1"/>
      <protection locked="0"/>
    </xf>
    <xf numFmtId="49" fontId="6" fillId="0" borderId="8" xfId="3" applyNumberFormat="1" applyFont="1" applyFill="1" applyBorder="1" applyAlignment="1">
      <alignment horizontal="right" vertical="top" wrapText="1"/>
    </xf>
    <xf numFmtId="0" fontId="6" fillId="0" borderId="8" xfId="3" applyNumberFormat="1" applyFont="1" applyFill="1" applyBorder="1" applyAlignment="1" applyProtection="1">
      <alignment horizontal="justify" vertical="top" wrapText="1"/>
    </xf>
    <xf numFmtId="0" fontId="6" fillId="0" borderId="8" xfId="3" applyNumberFormat="1" applyFont="1" applyFill="1" applyBorder="1" applyAlignment="1">
      <alignment horizontal="center" vertical="top" wrapText="1"/>
    </xf>
    <xf numFmtId="164" fontId="6" fillId="0" borderId="8" xfId="1" applyFont="1" applyFill="1" applyBorder="1" applyAlignment="1">
      <alignment horizontal="right" vertical="top" wrapText="1"/>
    </xf>
    <xf numFmtId="0" fontId="6" fillId="0" borderId="8" xfId="0" applyFont="1" applyFill="1" applyBorder="1" applyAlignment="1">
      <alignment horizontal="justify" vertical="top" wrapText="1"/>
    </xf>
    <xf numFmtId="0" fontId="6" fillId="0" borderId="8" xfId="0" applyNumberFormat="1" applyFont="1" applyFill="1" applyBorder="1" applyAlignment="1" applyProtection="1">
      <alignment horizontal="justify" vertical="top" wrapText="1"/>
    </xf>
    <xf numFmtId="43" fontId="6" fillId="0" borderId="8" xfId="0" applyNumberFormat="1" applyFont="1" applyFill="1" applyBorder="1" applyAlignment="1">
      <alignment horizontal="center" vertical="top" wrapText="1"/>
    </xf>
    <xf numFmtId="164" fontId="6" fillId="0" borderId="8" xfId="1" applyFont="1" applyFill="1" applyBorder="1" applyAlignment="1">
      <alignment horizontal="right" vertical="top"/>
    </xf>
    <xf numFmtId="164" fontId="6" fillId="0" borderId="8" xfId="1" applyFont="1" applyFill="1" applyBorder="1" applyAlignment="1">
      <alignment horizontal="center" vertical="top"/>
    </xf>
    <xf numFmtId="0" fontId="7" fillId="0" borderId="0" xfId="0" applyFont="1" applyFill="1" applyAlignment="1">
      <alignment horizontal="right" vertical="center" wrapText="1"/>
    </xf>
    <xf numFmtId="0" fontId="6" fillId="0" borderId="5" xfId="0" applyFont="1" applyFill="1" applyBorder="1" applyAlignment="1">
      <alignment horizontal="right" vertical="center" wrapText="1"/>
    </xf>
    <xf numFmtId="0" fontId="6" fillId="0" borderId="0" xfId="0" applyFont="1" applyFill="1" applyAlignment="1">
      <alignment horizontal="right" vertical="center"/>
    </xf>
    <xf numFmtId="0" fontId="6" fillId="0" borderId="4" xfId="0" applyFont="1" applyFill="1" applyBorder="1" applyAlignment="1">
      <alignment horizontal="right" vertical="top" wrapText="1"/>
    </xf>
    <xf numFmtId="0" fontId="6" fillId="0" borderId="5" xfId="0" applyFont="1" applyFill="1" applyBorder="1" applyAlignment="1">
      <alignment horizontal="right" vertical="top" wrapText="1"/>
    </xf>
    <xf numFmtId="0" fontId="7" fillId="0" borderId="4" xfId="0" applyFont="1" applyFill="1" applyBorder="1" applyAlignment="1">
      <alignment vertical="top" wrapText="1"/>
    </xf>
    <xf numFmtId="0" fontId="6" fillId="0" borderId="5" xfId="0" applyFont="1" applyFill="1" applyBorder="1" applyAlignment="1">
      <alignment vertical="top" wrapText="1"/>
    </xf>
    <xf numFmtId="0" fontId="7" fillId="0" borderId="5" xfId="0" applyFont="1" applyFill="1" applyBorder="1" applyAlignment="1">
      <alignment vertical="top" wrapText="1"/>
    </xf>
    <xf numFmtId="0" fontId="8" fillId="0" borderId="5" xfId="0" applyFont="1" applyFill="1" applyBorder="1" applyAlignment="1">
      <alignment vertical="top" wrapText="1"/>
    </xf>
    <xf numFmtId="164" fontId="2" fillId="0" borderId="0" xfId="1" applyFont="1" applyAlignment="1">
      <alignment horizontal="center" vertical="center"/>
    </xf>
    <xf numFmtId="164" fontId="0" fillId="0" borderId="7" xfId="1" applyFont="1" applyBorder="1"/>
    <xf numFmtId="43" fontId="0" fillId="0" borderId="0" xfId="0" applyNumberFormat="1" applyBorder="1"/>
    <xf numFmtId="164" fontId="0" fillId="0" borderId="0" xfId="0" applyNumberFormat="1" applyBorder="1"/>
    <xf numFmtId="43" fontId="0" fillId="0" borderId="1" xfId="0" applyNumberFormat="1" applyBorder="1"/>
    <xf numFmtId="164" fontId="0" fillId="0" borderId="6" xfId="0" applyNumberFormat="1" applyBorder="1"/>
  </cellXfs>
  <cellStyles count="7">
    <cellStyle name="Comma" xfId="1" builtinId="3"/>
    <cellStyle name="Normal" xfId="0" builtinId="0"/>
    <cellStyle name="Normal 11" xfId="3"/>
    <cellStyle name="Normal 11 3" xfId="4"/>
    <cellStyle name="Normal 16" xfId="5"/>
    <cellStyle name="Normal 2" xfId="2"/>
    <cellStyle name="Normal 2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5"/>
  <sheetViews>
    <sheetView zoomScale="115" zoomScaleNormal="115" workbookViewId="0">
      <selection activeCell="D26" sqref="D26"/>
    </sheetView>
  </sheetViews>
  <sheetFormatPr defaultRowHeight="14.4" x14ac:dyDescent="0.3"/>
  <cols>
    <col min="1" max="1" width="2.44140625" customWidth="1"/>
    <col min="2" max="2" width="13.44140625" customWidth="1"/>
    <col min="3" max="3" width="31.109375" customWidth="1"/>
    <col min="4" max="4" width="24.33203125" customWidth="1"/>
  </cols>
  <sheetData>
    <row r="1" spans="2:7" s="14" customFormat="1" ht="33" customHeight="1" x14ac:dyDescent="0.3">
      <c r="B1" s="35" t="s">
        <v>54</v>
      </c>
      <c r="C1" s="35"/>
      <c r="D1" s="35"/>
      <c r="E1" s="15"/>
      <c r="F1" s="15"/>
      <c r="G1" s="15"/>
    </row>
    <row r="2" spans="2:7" s="14" customFormat="1" ht="15.6" x14ac:dyDescent="0.3">
      <c r="B2" s="33" t="s">
        <v>9</v>
      </c>
      <c r="C2" s="33"/>
      <c r="D2" s="33"/>
      <c r="E2" s="15"/>
      <c r="F2" s="15"/>
      <c r="G2" s="15"/>
    </row>
    <row r="3" spans="2:7" s="14" customFormat="1" ht="15.6" x14ac:dyDescent="0.3">
      <c r="B3" s="33" t="s">
        <v>14</v>
      </c>
      <c r="C3" s="33"/>
      <c r="D3" s="33"/>
      <c r="E3" s="16"/>
      <c r="F3" s="16"/>
      <c r="G3" s="16"/>
    </row>
    <row r="4" spans="2:7" x14ac:dyDescent="0.3">
      <c r="B4" s="2"/>
      <c r="C4" s="2"/>
      <c r="D4" s="2"/>
      <c r="E4" s="3"/>
      <c r="F4" s="3"/>
      <c r="G4" s="3"/>
    </row>
    <row r="5" spans="2:7" s="1" customFormat="1" ht="23.25" customHeight="1" x14ac:dyDescent="0.3">
      <c r="B5" s="7" t="s">
        <v>10</v>
      </c>
      <c r="C5" s="7" t="s">
        <v>1</v>
      </c>
      <c r="D5" s="7" t="s">
        <v>5</v>
      </c>
      <c r="E5" s="5"/>
      <c r="F5" s="5"/>
      <c r="G5" s="5"/>
    </row>
    <row r="6" spans="2:7" s="1" customFormat="1" ht="23.25" customHeight="1" x14ac:dyDescent="0.3">
      <c r="B6" s="5">
        <v>1</v>
      </c>
      <c r="C6" s="6" t="s">
        <v>8</v>
      </c>
      <c r="D6" s="57"/>
      <c r="E6" s="4"/>
      <c r="F6" s="5"/>
      <c r="G6" s="5"/>
    </row>
    <row r="7" spans="2:7" s="1" customFormat="1" ht="23.25" customHeight="1" x14ac:dyDescent="0.3">
      <c r="B7" s="5">
        <v>2</v>
      </c>
      <c r="C7" s="6" t="s">
        <v>50</v>
      </c>
      <c r="D7" s="57"/>
      <c r="E7" s="4"/>
      <c r="F7" s="5"/>
      <c r="G7" s="5"/>
    </row>
    <row r="8" spans="2:7" s="1" customFormat="1" ht="23.25" customHeight="1" x14ac:dyDescent="0.3">
      <c r="B8" s="5">
        <v>3</v>
      </c>
      <c r="C8" s="6" t="s">
        <v>52</v>
      </c>
      <c r="D8" s="57"/>
      <c r="E8" s="4"/>
      <c r="F8" s="5"/>
      <c r="G8" s="5"/>
    </row>
    <row r="9" spans="2:7" s="1" customFormat="1" ht="23.25" customHeight="1" x14ac:dyDescent="0.3">
      <c r="B9" s="5">
        <v>4</v>
      </c>
      <c r="C9" s="6" t="s">
        <v>68</v>
      </c>
      <c r="D9" s="57"/>
      <c r="E9" s="4"/>
      <c r="F9" s="5"/>
      <c r="G9" s="5"/>
    </row>
    <row r="10" spans="2:7" s="1" customFormat="1" ht="23.25" customHeight="1" x14ac:dyDescent="0.3">
      <c r="B10" s="5">
        <v>5</v>
      </c>
      <c r="C10" s="6" t="s">
        <v>53</v>
      </c>
      <c r="D10" s="57"/>
      <c r="E10" s="4"/>
      <c r="F10" s="5"/>
      <c r="G10" s="5"/>
    </row>
    <row r="11" spans="2:7" ht="22.5" customHeight="1" x14ac:dyDescent="0.3">
      <c r="B11" s="10"/>
      <c r="C11" s="11" t="s">
        <v>11</v>
      </c>
      <c r="D11" s="58"/>
    </row>
    <row r="12" spans="2:7" ht="22.5" customHeight="1" x14ac:dyDescent="0.3">
      <c r="B12" s="17"/>
      <c r="C12" s="18" t="s">
        <v>15</v>
      </c>
      <c r="D12" s="59"/>
    </row>
    <row r="13" spans="2:7" ht="22.5" customHeight="1" x14ac:dyDescent="0.3">
      <c r="B13" s="17"/>
      <c r="C13" s="18" t="s">
        <v>16</v>
      </c>
      <c r="D13" s="60"/>
    </row>
    <row r="14" spans="2:7" ht="21.75" customHeight="1" x14ac:dyDescent="0.3">
      <c r="B14" s="9"/>
      <c r="C14" s="12" t="s">
        <v>12</v>
      </c>
      <c r="D14" s="61"/>
    </row>
    <row r="15" spans="2:7" ht="25.5" customHeight="1" thickBot="1" x14ac:dyDescent="0.35">
      <c r="B15" s="8"/>
      <c r="C15" s="13" t="s">
        <v>13</v>
      </c>
      <c r="D15" s="62"/>
    </row>
  </sheetData>
  <mergeCells count="3">
    <mergeCell ref="B3:D3"/>
    <mergeCell ref="B1:D1"/>
    <mergeCell ref="B2:D2"/>
  </mergeCells>
  <pageMargins left="0.70866141732283472" right="0.70866141732283472" top="0.74803149606299213" bottom="0.74803149606299213" header="0.31496062992125984" footer="0.31496062992125984"/>
  <pageSetup paperSize="9" scale="115"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tabSelected="1" zoomScale="85" zoomScaleNormal="85" zoomScaleSheetLayoutView="115" zoomScalePageLayoutView="85" workbookViewId="0">
      <selection activeCell="B29" sqref="B29"/>
    </sheetView>
  </sheetViews>
  <sheetFormatPr defaultColWidth="9.109375" defaultRowHeight="13.8" x14ac:dyDescent="0.3"/>
  <cols>
    <col min="1" max="1" width="7.21875" style="50" customWidth="1"/>
    <col min="2" max="2" width="76" style="31" customWidth="1"/>
    <col min="3" max="3" width="8.6640625" style="32" customWidth="1"/>
    <col min="4" max="4" width="11.21875" style="32" bestFit="1" customWidth="1"/>
    <col min="5" max="5" width="12.77734375" style="22" bestFit="1" customWidth="1"/>
    <col min="6" max="6" width="15" style="22" customWidth="1"/>
    <col min="7" max="8" width="9.44140625" style="22" bestFit="1" customWidth="1"/>
    <col min="9" max="16384" width="9.109375" style="22"/>
  </cols>
  <sheetData>
    <row r="1" spans="1:6" x14ac:dyDescent="0.3">
      <c r="A1" s="34" t="s">
        <v>54</v>
      </c>
      <c r="B1" s="34"/>
      <c r="C1" s="34"/>
      <c r="D1" s="34"/>
      <c r="E1" s="34"/>
      <c r="F1" s="34"/>
    </row>
    <row r="2" spans="1:6" x14ac:dyDescent="0.3">
      <c r="A2" s="34" t="s">
        <v>17</v>
      </c>
      <c r="B2" s="34"/>
      <c r="C2" s="34"/>
      <c r="D2" s="34"/>
      <c r="E2" s="34"/>
      <c r="F2" s="34"/>
    </row>
    <row r="3" spans="1:6" x14ac:dyDescent="0.3">
      <c r="A3" s="34" t="s">
        <v>9</v>
      </c>
      <c r="B3" s="34"/>
      <c r="C3" s="34"/>
      <c r="D3" s="34"/>
      <c r="E3" s="34"/>
      <c r="F3" s="34"/>
    </row>
    <row r="4" spans="1:6" x14ac:dyDescent="0.3">
      <c r="A4" s="48"/>
      <c r="B4" s="23"/>
      <c r="C4" s="23"/>
      <c r="D4" s="23"/>
      <c r="E4" s="23"/>
      <c r="F4" s="23"/>
    </row>
    <row r="5" spans="1:6" s="26" customFormat="1" x14ac:dyDescent="0.3">
      <c r="A5" s="24" t="s">
        <v>0</v>
      </c>
      <c r="B5" s="25" t="s">
        <v>1</v>
      </c>
      <c r="C5" s="24" t="s">
        <v>2</v>
      </c>
      <c r="D5" s="24" t="s">
        <v>3</v>
      </c>
      <c r="E5" s="24" t="s">
        <v>4</v>
      </c>
      <c r="F5" s="24" t="s">
        <v>5</v>
      </c>
    </row>
    <row r="6" spans="1:6" s="26" customFormat="1" ht="69" x14ac:dyDescent="0.3">
      <c r="A6" s="51">
        <v>1</v>
      </c>
      <c r="B6" s="53" t="s">
        <v>47</v>
      </c>
      <c r="C6" s="27" t="s">
        <v>6</v>
      </c>
      <c r="D6" s="30">
        <v>1</v>
      </c>
      <c r="E6" s="19"/>
      <c r="F6" s="19"/>
    </row>
    <row r="7" spans="1:6" ht="165.6" x14ac:dyDescent="0.3">
      <c r="A7" s="52">
        <v>2</v>
      </c>
      <c r="B7" s="54" t="s">
        <v>56</v>
      </c>
      <c r="C7" s="28" t="s">
        <v>6</v>
      </c>
      <c r="D7" s="30">
        <v>2</v>
      </c>
      <c r="E7" s="30"/>
      <c r="F7" s="30"/>
    </row>
    <row r="8" spans="1:6" ht="96.6" x14ac:dyDescent="0.3">
      <c r="A8" s="51">
        <v>3</v>
      </c>
      <c r="B8" s="54" t="s">
        <v>51</v>
      </c>
      <c r="C8" s="28" t="s">
        <v>6</v>
      </c>
      <c r="D8" s="30">
        <v>2</v>
      </c>
      <c r="E8" s="30"/>
      <c r="F8" s="30"/>
    </row>
    <row r="9" spans="1:6" ht="217.2" customHeight="1" x14ac:dyDescent="0.3">
      <c r="A9" s="51">
        <v>4</v>
      </c>
      <c r="B9" s="54" t="s">
        <v>48</v>
      </c>
      <c r="C9" s="28" t="s">
        <v>6</v>
      </c>
      <c r="D9" s="30">
        <v>2</v>
      </c>
      <c r="E9" s="30"/>
      <c r="F9" s="30"/>
    </row>
    <row r="10" spans="1:6" x14ac:dyDescent="0.3">
      <c r="A10" s="52">
        <v>5</v>
      </c>
      <c r="B10" s="55" t="s">
        <v>53</v>
      </c>
      <c r="C10" s="28"/>
      <c r="D10" s="30"/>
      <c r="E10" s="30"/>
      <c r="F10" s="30"/>
    </row>
    <row r="11" spans="1:6" ht="69" x14ac:dyDescent="0.3">
      <c r="A11" s="52">
        <v>5.0999999999999996</v>
      </c>
      <c r="B11" s="54" t="s">
        <v>67</v>
      </c>
      <c r="C11" s="28"/>
      <c r="D11" s="30"/>
      <c r="E11" s="30"/>
      <c r="F11" s="30"/>
    </row>
    <row r="12" spans="1:6" ht="41.4" x14ac:dyDescent="0.3">
      <c r="A12" s="52"/>
      <c r="B12" s="56" t="s">
        <v>55</v>
      </c>
      <c r="C12" s="28"/>
      <c r="D12" s="30"/>
      <c r="E12" s="30"/>
      <c r="F12" s="30"/>
    </row>
    <row r="13" spans="1:6" ht="41.4" x14ac:dyDescent="0.3">
      <c r="A13" s="52"/>
      <c r="B13" s="56" t="s">
        <v>38</v>
      </c>
      <c r="C13" s="28"/>
      <c r="D13" s="30"/>
      <c r="E13" s="30"/>
      <c r="F13" s="30"/>
    </row>
    <row r="14" spans="1:6" ht="27.6" x14ac:dyDescent="0.3">
      <c r="A14" s="52"/>
      <c r="B14" s="56" t="s">
        <v>49</v>
      </c>
      <c r="C14" s="28"/>
      <c r="D14" s="30"/>
      <c r="E14" s="30"/>
      <c r="F14" s="30"/>
    </row>
    <row r="15" spans="1:6" ht="41.4" x14ac:dyDescent="0.3">
      <c r="A15" s="52"/>
      <c r="B15" s="56" t="s">
        <v>39</v>
      </c>
      <c r="C15" s="28"/>
      <c r="D15" s="30"/>
      <c r="E15" s="30"/>
      <c r="F15" s="30"/>
    </row>
    <row r="16" spans="1:6" x14ac:dyDescent="0.3">
      <c r="A16" s="52" t="s">
        <v>61</v>
      </c>
      <c r="B16" s="54" t="s">
        <v>40</v>
      </c>
      <c r="C16" s="28" t="s">
        <v>7</v>
      </c>
      <c r="D16" s="30">
        <f>42+100+58+127+83+82+71+230+62</f>
        <v>855</v>
      </c>
      <c r="E16" s="30"/>
      <c r="F16" s="30"/>
    </row>
    <row r="17" spans="1:6" x14ac:dyDescent="0.3">
      <c r="A17" s="52" t="s">
        <v>62</v>
      </c>
      <c r="B17" s="54" t="s">
        <v>41</v>
      </c>
      <c r="C17" s="28" t="s">
        <v>7</v>
      </c>
      <c r="D17" s="30">
        <f>225+17</f>
        <v>242</v>
      </c>
      <c r="E17" s="30"/>
      <c r="F17" s="30"/>
    </row>
    <row r="18" spans="1:6" x14ac:dyDescent="0.3">
      <c r="A18" s="52">
        <v>5.2</v>
      </c>
      <c r="B18" s="54" t="s">
        <v>58</v>
      </c>
      <c r="C18" s="28"/>
      <c r="D18" s="30"/>
      <c r="E18" s="30"/>
      <c r="F18" s="30"/>
    </row>
    <row r="19" spans="1:6" ht="27.6" x14ac:dyDescent="0.3">
      <c r="A19" s="39" t="s">
        <v>59</v>
      </c>
      <c r="B19" s="43" t="s">
        <v>43</v>
      </c>
      <c r="C19" s="37"/>
      <c r="D19" s="38"/>
      <c r="E19" s="30"/>
      <c r="F19" s="30"/>
    </row>
    <row r="20" spans="1:6" x14ac:dyDescent="0.3">
      <c r="A20" s="39" t="s">
        <v>60</v>
      </c>
      <c r="B20" s="40" t="s">
        <v>40</v>
      </c>
      <c r="C20" s="41" t="s">
        <v>42</v>
      </c>
      <c r="D20" s="42">
        <f>6+16</f>
        <v>22</v>
      </c>
      <c r="E20" s="30"/>
      <c r="F20" s="30"/>
    </row>
    <row r="21" spans="1:6" x14ac:dyDescent="0.3">
      <c r="A21" s="39" t="s">
        <v>61</v>
      </c>
      <c r="B21" s="54" t="s">
        <v>41</v>
      </c>
      <c r="C21" s="41" t="s">
        <v>42</v>
      </c>
      <c r="D21" s="42">
        <f>8</f>
        <v>8</v>
      </c>
      <c r="E21" s="30"/>
      <c r="F21" s="30"/>
    </row>
    <row r="22" spans="1:6" ht="27.6" x14ac:dyDescent="0.3">
      <c r="A22" s="39" t="s">
        <v>57</v>
      </c>
      <c r="B22" s="43" t="s">
        <v>44</v>
      </c>
      <c r="C22" s="28"/>
      <c r="D22" s="30"/>
      <c r="E22" s="30"/>
      <c r="F22" s="30"/>
    </row>
    <row r="23" spans="1:6" x14ac:dyDescent="0.3">
      <c r="A23" s="39" t="s">
        <v>60</v>
      </c>
      <c r="B23" s="43" t="s">
        <v>40</v>
      </c>
      <c r="C23" s="28" t="s">
        <v>42</v>
      </c>
      <c r="D23" s="30">
        <v>2</v>
      </c>
      <c r="E23" s="30"/>
      <c r="F23" s="30"/>
    </row>
    <row r="24" spans="1:6" ht="55.2" x14ac:dyDescent="0.3">
      <c r="A24" s="39" t="s">
        <v>63</v>
      </c>
      <c r="B24" s="43" t="s">
        <v>65</v>
      </c>
      <c r="C24" s="28" t="s">
        <v>42</v>
      </c>
      <c r="D24" s="30">
        <v>7</v>
      </c>
      <c r="E24" s="30"/>
      <c r="F24" s="30"/>
    </row>
    <row r="25" spans="1:6" ht="193.2" x14ac:dyDescent="0.3">
      <c r="A25" s="39" t="s">
        <v>64</v>
      </c>
      <c r="B25" s="43" t="s">
        <v>66</v>
      </c>
      <c r="C25" s="28"/>
      <c r="D25" s="30"/>
      <c r="E25" s="30"/>
      <c r="F25" s="30"/>
    </row>
    <row r="26" spans="1:6" x14ac:dyDescent="0.3">
      <c r="A26" s="39" t="s">
        <v>45</v>
      </c>
      <c r="B26" s="44" t="s">
        <v>46</v>
      </c>
      <c r="C26" s="45" t="s">
        <v>42</v>
      </c>
      <c r="D26" s="46">
        <v>8</v>
      </c>
      <c r="E26" s="47"/>
      <c r="F26" s="30"/>
    </row>
    <row r="27" spans="1:6" x14ac:dyDescent="0.3">
      <c r="A27" s="49"/>
      <c r="B27" s="29"/>
      <c r="C27" s="28"/>
      <c r="D27" s="28"/>
      <c r="E27" s="36" t="s">
        <v>16</v>
      </c>
      <c r="F27" s="36"/>
    </row>
  </sheetData>
  <mergeCells count="3">
    <mergeCell ref="A1:F1"/>
    <mergeCell ref="A2:F2"/>
    <mergeCell ref="A3:F3"/>
  </mergeCells>
  <printOptions horizontalCentered="1"/>
  <pageMargins left="0.70866141732283505" right="0.70866141732283505" top="0.74803149606299202" bottom="0.74803149606299202" header="0.31496062992126" footer="0.31496062992126"/>
  <pageSetup paperSize="9" scale="66" fitToHeight="0" orientation="portrait" horizontalDpi="1200" verticalDpi="1200"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activeCell="K16" sqref="K16"/>
    </sheetView>
  </sheetViews>
  <sheetFormatPr defaultRowHeight="14.4" x14ac:dyDescent="0.3"/>
  <cols>
    <col min="1" max="1" width="12.6640625" customWidth="1"/>
    <col min="6" max="6" width="10.88671875" bestFit="1" customWidth="1"/>
  </cols>
  <sheetData>
    <row r="1" spans="1:11" x14ac:dyDescent="0.3">
      <c r="A1" t="s">
        <v>18</v>
      </c>
    </row>
    <row r="2" spans="1:11" x14ac:dyDescent="0.3">
      <c r="B2" t="s">
        <v>20</v>
      </c>
      <c r="C2" t="s">
        <v>21</v>
      </c>
      <c r="D2" t="s">
        <v>23</v>
      </c>
      <c r="E2" t="s">
        <v>24</v>
      </c>
    </row>
    <row r="3" spans="1:11" x14ac:dyDescent="0.3">
      <c r="A3" t="s">
        <v>31</v>
      </c>
      <c r="B3">
        <v>20</v>
      </c>
      <c r="C3" t="s">
        <v>26</v>
      </c>
      <c r="D3">
        <v>100</v>
      </c>
      <c r="E3">
        <f>B3*D3</f>
        <v>2000</v>
      </c>
    </row>
    <row r="4" spans="1:11" x14ac:dyDescent="0.3">
      <c r="A4" t="s">
        <v>19</v>
      </c>
      <c r="B4">
        <v>150</v>
      </c>
      <c r="C4" t="s">
        <v>26</v>
      </c>
      <c r="D4">
        <v>100</v>
      </c>
      <c r="E4">
        <f>B4*D4</f>
        <v>15000</v>
      </c>
    </row>
    <row r="5" spans="1:11" x14ac:dyDescent="0.3">
      <c r="A5" t="s">
        <v>25</v>
      </c>
      <c r="B5">
        <v>20</v>
      </c>
      <c r="C5" t="s">
        <v>26</v>
      </c>
      <c r="D5">
        <v>100</v>
      </c>
      <c r="E5">
        <f>B5*D5</f>
        <v>2000</v>
      </c>
    </row>
    <row r="6" spans="1:11" x14ac:dyDescent="0.3">
      <c r="A6" t="s">
        <v>27</v>
      </c>
      <c r="B6">
        <v>500</v>
      </c>
      <c r="C6" t="s">
        <v>28</v>
      </c>
      <c r="D6">
        <v>1</v>
      </c>
      <c r="E6">
        <f>B6*D6</f>
        <v>500</v>
      </c>
    </row>
    <row r="7" spans="1:11" x14ac:dyDescent="0.3">
      <c r="A7" t="s">
        <v>32</v>
      </c>
      <c r="B7" s="20">
        <v>10000</v>
      </c>
      <c r="D7">
        <v>1</v>
      </c>
      <c r="E7">
        <f>B7*D7</f>
        <v>10000</v>
      </c>
    </row>
    <row r="8" spans="1:11" x14ac:dyDescent="0.3">
      <c r="D8" t="s">
        <v>29</v>
      </c>
      <c r="E8">
        <f>SUM(E3:E7)</f>
        <v>29500</v>
      </c>
    </row>
    <row r="9" spans="1:11" x14ac:dyDescent="0.3">
      <c r="D9" t="s">
        <v>30</v>
      </c>
      <c r="E9" s="21">
        <f>E8/1000</f>
        <v>29.5</v>
      </c>
      <c r="F9" s="20" t="s">
        <v>35</v>
      </c>
    </row>
    <row r="11" spans="1:11" x14ac:dyDescent="0.3">
      <c r="A11" t="s">
        <v>37</v>
      </c>
    </row>
    <row r="12" spans="1:11" x14ac:dyDescent="0.3">
      <c r="B12" t="s">
        <v>33</v>
      </c>
      <c r="C12" t="s">
        <v>34</v>
      </c>
      <c r="D12" t="s">
        <v>22</v>
      </c>
    </row>
    <row r="13" spans="1:11" x14ac:dyDescent="0.3">
      <c r="B13">
        <v>7</v>
      </c>
      <c r="C13">
        <f>E9</f>
        <v>29.5</v>
      </c>
      <c r="D13" s="21">
        <f>B13*C13</f>
        <v>206.5</v>
      </c>
      <c r="E13" s="20" t="s">
        <v>36</v>
      </c>
    </row>
    <row r="15" spans="1:11" x14ac:dyDescent="0.3">
      <c r="K15">
        <v>18</v>
      </c>
    </row>
    <row r="16" spans="1:11" x14ac:dyDescent="0.3">
      <c r="K16">
        <v>25</v>
      </c>
    </row>
    <row r="17" spans="11:11" x14ac:dyDescent="0.3">
      <c r="K17">
        <f>K15*K16</f>
        <v>450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SUMMARY</vt:lpstr>
      <vt:lpstr>WATER STORAGE+DIST</vt:lpstr>
      <vt:lpstr>Sheet1</vt:lpstr>
      <vt:lpstr>'WATER STORAGE+DIST'!Print_Area</vt:lpstr>
      <vt:lpstr>'WATER STORAGE+DIST'!Print_Titles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maumoon.khalid</dc:creator>
  <cp:lastModifiedBy>Afey Mohamed</cp:lastModifiedBy>
  <cp:lastPrinted>2020-09-20T21:12:21Z</cp:lastPrinted>
  <dcterms:created xsi:type="dcterms:W3CDTF">2013-06-30T08:40:01Z</dcterms:created>
  <dcterms:modified xsi:type="dcterms:W3CDTF">2020-09-20T21:12:27Z</dcterms:modified>
</cp:coreProperties>
</file>